
<file path=[Content_Types].xml><?xml version="1.0" encoding="utf-8"?>
<Types xmlns="http://schemas.openxmlformats.org/package/2006/content-types">
  <Default Extension="emf" ContentType="image/x-emf"/>
  <Default Extension="jpeg" ContentType="image/jpeg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929"/>
  <workbookPr showInkAnnotation="0"/>
  <mc:AlternateContent xmlns:mc="http://schemas.openxmlformats.org/markup-compatibility/2006">
    <mc:Choice Requires="x15">
      <x15ac:absPath xmlns:x15ac="http://schemas.microsoft.com/office/spreadsheetml/2010/11/ac" url="C:\Users\Lee\Desktop\"/>
    </mc:Choice>
  </mc:AlternateContent>
  <xr:revisionPtr revIDLastSave="0" documentId="8_{7D705291-C6EA-42A2-AE73-DBEAC2CAC0C6}" xr6:coauthVersionLast="44" xr6:coauthVersionMax="44" xr10:uidLastSave="{00000000-0000-0000-0000-000000000000}"/>
  <bookViews>
    <workbookView xWindow="-120" yWindow="-120" windowWidth="29040" windowHeight="15840" tabRatio="500" xr2:uid="{00000000-000D-0000-FFFF-FFFF00000000}"/>
  </bookViews>
  <sheets>
    <sheet name="Pro Info Sheet" sheetId="8" r:id="rId1"/>
    <sheet name="ARBOR KEY SHOP BOARDS 2020" sheetId="1" r:id="rId2"/>
    <sheet name="Product Photos" sheetId="9" r:id="rId3"/>
  </sheets>
  <calcPr calcId="181029"/>
  <extLst>
    <ext xmlns:xcalcf="http://schemas.microsoft.com/office/spreadsheetml/2018/calcfeatures" uri="{B58B0392-4F1F-4190-BB64-5DF3571DCE5F}">
      <xcalcf:calcFeatures>
        <xcalcf:feature name="microsoft.com:RD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230" i="1" l="1"/>
  <c r="D233" i="1"/>
  <c r="D229" i="1"/>
  <c r="D228" i="1"/>
  <c r="D227" i="1"/>
  <c r="D226" i="1"/>
  <c r="D225" i="1"/>
  <c r="D224" i="1"/>
  <c r="D223" i="1"/>
  <c r="D222" i="1"/>
  <c r="D221" i="1"/>
  <c r="D220" i="1"/>
  <c r="D219" i="1"/>
  <c r="D218" i="1"/>
  <c r="D217" i="1"/>
  <c r="D216" i="1"/>
  <c r="D215" i="1"/>
  <c r="D214" i="1"/>
  <c r="D213" i="1"/>
  <c r="D212" i="1"/>
  <c r="D211" i="1"/>
  <c r="D210" i="1"/>
  <c r="D209" i="1"/>
  <c r="D208" i="1"/>
  <c r="D207" i="1"/>
  <c r="D206" i="1"/>
  <c r="D205" i="1"/>
  <c r="D204" i="1"/>
  <c r="D203" i="1"/>
  <c r="D202" i="1"/>
  <c r="D201" i="1"/>
  <c r="D200" i="1"/>
  <c r="D199" i="1"/>
  <c r="D198" i="1"/>
  <c r="D197" i="1"/>
  <c r="D196" i="1"/>
  <c r="D195" i="1"/>
  <c r="D194" i="1"/>
  <c r="D193" i="1"/>
  <c r="E234" i="1"/>
  <c r="F233" i="1"/>
  <c r="F234" i="1" s="1"/>
  <c r="F229" i="1"/>
  <c r="F228" i="1"/>
  <c r="F227" i="1"/>
  <c r="F226" i="1"/>
  <c r="F225" i="1"/>
  <c r="F224" i="1"/>
  <c r="F223" i="1"/>
  <c r="F222" i="1"/>
  <c r="F221" i="1"/>
  <c r="F220" i="1"/>
  <c r="F219" i="1"/>
  <c r="F218" i="1"/>
  <c r="F217" i="1"/>
  <c r="F216" i="1"/>
  <c r="F215" i="1"/>
  <c r="F214" i="1"/>
  <c r="F213" i="1"/>
  <c r="F212" i="1"/>
  <c r="F211" i="1"/>
  <c r="F210" i="1"/>
  <c r="F209" i="1"/>
  <c r="F208" i="1"/>
  <c r="F207" i="1"/>
  <c r="F206" i="1"/>
  <c r="F205" i="1"/>
  <c r="F204" i="1"/>
  <c r="F203" i="1"/>
  <c r="F202" i="1"/>
  <c r="F201" i="1"/>
  <c r="F200" i="1"/>
  <c r="F199" i="1"/>
  <c r="F198" i="1"/>
  <c r="F197" i="1"/>
  <c r="F196" i="1"/>
  <c r="F195" i="1"/>
  <c r="F194" i="1"/>
  <c r="F193" i="1"/>
  <c r="D16" i="1"/>
  <c r="D17" i="1"/>
  <c r="D18" i="1"/>
  <c r="F18" i="1" s="1"/>
  <c r="D19" i="1"/>
  <c r="D20" i="1"/>
  <c r="D21" i="1"/>
  <c r="D22" i="1"/>
  <c r="D23" i="1"/>
  <c r="D24" i="1"/>
  <c r="D25" i="1"/>
  <c r="D26" i="1"/>
  <c r="D27" i="1"/>
  <c r="D28" i="1"/>
  <c r="D29" i="1"/>
  <c r="F29" i="1" s="1"/>
  <c r="D30" i="1"/>
  <c r="D31" i="1"/>
  <c r="D32" i="1"/>
  <c r="D33" i="1"/>
  <c r="F33" i="1" s="1"/>
  <c r="D34" i="1"/>
  <c r="F34" i="1" s="1"/>
  <c r="D35" i="1"/>
  <c r="D36" i="1"/>
  <c r="D37" i="1"/>
  <c r="F37" i="1" s="1"/>
  <c r="D38" i="1"/>
  <c r="D39" i="1"/>
  <c r="D40" i="1"/>
  <c r="D41" i="1"/>
  <c r="D42" i="1"/>
  <c r="D43" i="1"/>
  <c r="D44" i="1"/>
  <c r="D45" i="1"/>
  <c r="F45" i="1" s="1"/>
  <c r="D46" i="1"/>
  <c r="D47" i="1"/>
  <c r="D48" i="1"/>
  <c r="D49" i="1"/>
  <c r="F49" i="1" s="1"/>
  <c r="D50" i="1"/>
  <c r="F50" i="1" s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F65" i="1" s="1"/>
  <c r="D66" i="1"/>
  <c r="D67" i="1"/>
  <c r="D68" i="1"/>
  <c r="D69" i="1"/>
  <c r="D70" i="1"/>
  <c r="F70" i="1" s="1"/>
  <c r="D71" i="1"/>
  <c r="D72" i="1"/>
  <c r="D73" i="1"/>
  <c r="D74" i="1"/>
  <c r="F74" i="1" s="1"/>
  <c r="D75" i="1"/>
  <c r="D76" i="1"/>
  <c r="D77" i="1"/>
  <c r="D78" i="1"/>
  <c r="D79" i="1"/>
  <c r="D80" i="1"/>
  <c r="D81" i="1"/>
  <c r="F81" i="1" s="1"/>
  <c r="D82" i="1"/>
  <c r="D83" i="1"/>
  <c r="D84" i="1"/>
  <c r="D85" i="1"/>
  <c r="F85" i="1" s="1"/>
  <c r="D86" i="1"/>
  <c r="F86" i="1" s="1"/>
  <c r="D87" i="1"/>
  <c r="D88" i="1"/>
  <c r="D89" i="1"/>
  <c r="D90" i="1"/>
  <c r="F90" i="1" s="1"/>
  <c r="D91" i="1"/>
  <c r="D92" i="1"/>
  <c r="D93" i="1"/>
  <c r="D94" i="1"/>
  <c r="F94" i="1" s="1"/>
  <c r="D95" i="1"/>
  <c r="D96" i="1"/>
  <c r="D97" i="1"/>
  <c r="D98" i="1"/>
  <c r="D99" i="1"/>
  <c r="D100" i="1"/>
  <c r="D101" i="1"/>
  <c r="D102" i="1"/>
  <c r="D103" i="1"/>
  <c r="D104" i="1"/>
  <c r="D105" i="1"/>
  <c r="F105" i="1" s="1"/>
  <c r="D106" i="1"/>
  <c r="F106" i="1" s="1"/>
  <c r="D107" i="1"/>
  <c r="D108" i="1"/>
  <c r="D109" i="1"/>
  <c r="F109" i="1" s="1"/>
  <c r="D110" i="1"/>
  <c r="D111" i="1"/>
  <c r="D112" i="1"/>
  <c r="D113" i="1"/>
  <c r="F113" i="1" s="1"/>
  <c r="D114" i="1"/>
  <c r="F114" i="1" s="1"/>
  <c r="D115" i="1"/>
  <c r="D116" i="1"/>
  <c r="D117" i="1"/>
  <c r="F117" i="1" s="1"/>
  <c r="D118" i="1"/>
  <c r="F118" i="1" s="1"/>
  <c r="D119" i="1"/>
  <c r="D120" i="1"/>
  <c r="D121" i="1"/>
  <c r="D122" i="1"/>
  <c r="D123" i="1"/>
  <c r="D124" i="1"/>
  <c r="D125" i="1"/>
  <c r="F125" i="1" s="1"/>
  <c r="D126" i="1"/>
  <c r="D127" i="1"/>
  <c r="D128" i="1"/>
  <c r="D129" i="1"/>
  <c r="F129" i="1" s="1"/>
  <c r="D130" i="1"/>
  <c r="D131" i="1"/>
  <c r="D132" i="1"/>
  <c r="D133" i="1"/>
  <c r="D134" i="1"/>
  <c r="F134" i="1" s="1"/>
  <c r="D135" i="1"/>
  <c r="D136" i="1"/>
  <c r="D137" i="1"/>
  <c r="D138" i="1"/>
  <c r="F138" i="1" s="1"/>
  <c r="D139" i="1"/>
  <c r="D140" i="1"/>
  <c r="D141" i="1"/>
  <c r="D142" i="1"/>
  <c r="D143" i="1"/>
  <c r="D144" i="1"/>
  <c r="D145" i="1"/>
  <c r="F145" i="1" s="1"/>
  <c r="D146" i="1"/>
  <c r="D147" i="1"/>
  <c r="D148" i="1"/>
  <c r="D149" i="1"/>
  <c r="F149" i="1" s="1"/>
  <c r="D150" i="1"/>
  <c r="F150" i="1" s="1"/>
  <c r="D151" i="1"/>
  <c r="D152" i="1"/>
  <c r="D153" i="1"/>
  <c r="D154" i="1"/>
  <c r="F154" i="1" s="1"/>
  <c r="D155" i="1"/>
  <c r="D156" i="1"/>
  <c r="D157" i="1"/>
  <c r="D158" i="1"/>
  <c r="D159" i="1"/>
  <c r="D160" i="1"/>
  <c r="D161" i="1"/>
  <c r="F161" i="1" s="1"/>
  <c r="D162" i="1"/>
  <c r="D163" i="1"/>
  <c r="D164" i="1"/>
  <c r="D165" i="1"/>
  <c r="F165" i="1" s="1"/>
  <c r="D166" i="1"/>
  <c r="D167" i="1"/>
  <c r="D168" i="1"/>
  <c r="D169" i="1"/>
  <c r="D170" i="1"/>
  <c r="F170" i="1" s="1"/>
  <c r="D171" i="1"/>
  <c r="D172" i="1"/>
  <c r="D173" i="1"/>
  <c r="D174" i="1"/>
  <c r="F174" i="1" s="1"/>
  <c r="D175" i="1"/>
  <c r="D176" i="1"/>
  <c r="D177" i="1"/>
  <c r="F177" i="1" s="1"/>
  <c r="D178" i="1"/>
  <c r="D179" i="1"/>
  <c r="D180" i="1"/>
  <c r="D181" i="1"/>
  <c r="D182" i="1"/>
  <c r="F182" i="1" s="1"/>
  <c r="D183" i="1"/>
  <c r="D184" i="1"/>
  <c r="D185" i="1"/>
  <c r="D186" i="1"/>
  <c r="F186" i="1" s="1"/>
  <c r="D187" i="1"/>
  <c r="D188" i="1"/>
  <c r="D189" i="1"/>
  <c r="F189" i="1" s="1"/>
  <c r="D190" i="1"/>
  <c r="F190" i="1" s="1"/>
  <c r="D191" i="1"/>
  <c r="D15" i="1"/>
  <c r="F15" i="1"/>
  <c r="F48" i="1"/>
  <c r="F179" i="1"/>
  <c r="F112" i="1"/>
  <c r="F111" i="1"/>
  <c r="F63" i="1"/>
  <c r="F175" i="1"/>
  <c r="F148" i="1"/>
  <c r="F88" i="1"/>
  <c r="F41" i="1"/>
  <c r="F133" i="1"/>
  <c r="F28" i="1"/>
  <c r="F53" i="1"/>
  <c r="F104" i="1"/>
  <c r="F103" i="1"/>
  <c r="F172" i="1"/>
  <c r="F95" i="1"/>
  <c r="F96" i="1"/>
  <c r="F57" i="1"/>
  <c r="F132" i="1"/>
  <c r="F75" i="1"/>
  <c r="F93" i="1"/>
  <c r="F120" i="1"/>
  <c r="F66" i="1"/>
  <c r="F130" i="1"/>
  <c r="F40" i="1"/>
  <c r="F38" i="1"/>
  <c r="F166" i="1"/>
  <c r="F31" i="1"/>
  <c r="F176" i="1"/>
  <c r="F173" i="1"/>
  <c r="F128" i="1"/>
  <c r="F52" i="1"/>
  <c r="F180" i="1"/>
  <c r="F107" i="1"/>
  <c r="F58" i="1"/>
  <c r="F156" i="1"/>
  <c r="F167" i="1"/>
  <c r="F68" i="1"/>
  <c r="F144" i="1"/>
  <c r="F124" i="1"/>
  <c r="F55" i="1"/>
  <c r="F136" i="1"/>
  <c r="F87" i="1"/>
  <c r="F140" i="1"/>
  <c r="F17" i="1"/>
  <c r="F16" i="1"/>
  <c r="F19" i="1"/>
  <c r="F20" i="1"/>
  <c r="F21" i="1"/>
  <c r="F22" i="1"/>
  <c r="F23" i="1"/>
  <c r="F24" i="1"/>
  <c r="F25" i="1"/>
  <c r="F26" i="1"/>
  <c r="F27" i="1"/>
  <c r="F30" i="1"/>
  <c r="F32" i="1"/>
  <c r="F35" i="1"/>
  <c r="F36" i="1"/>
  <c r="F39" i="1"/>
  <c r="F42" i="1"/>
  <c r="F43" i="1"/>
  <c r="F44" i="1"/>
  <c r="F46" i="1"/>
  <c r="F47" i="1"/>
  <c r="F51" i="1"/>
  <c r="F54" i="1"/>
  <c r="F56" i="1"/>
  <c r="F59" i="1"/>
  <c r="F60" i="1"/>
  <c r="F61" i="1"/>
  <c r="F62" i="1"/>
  <c r="F64" i="1"/>
  <c r="F67" i="1"/>
  <c r="F69" i="1"/>
  <c r="F71" i="1"/>
  <c r="F72" i="1"/>
  <c r="F73" i="1"/>
  <c r="F76" i="1"/>
  <c r="F77" i="1"/>
  <c r="F78" i="1"/>
  <c r="F79" i="1"/>
  <c r="F80" i="1"/>
  <c r="F82" i="1"/>
  <c r="F83" i="1"/>
  <c r="F84" i="1"/>
  <c r="F89" i="1"/>
  <c r="F91" i="1"/>
  <c r="F92" i="1"/>
  <c r="F97" i="1"/>
  <c r="F98" i="1"/>
  <c r="F99" i="1"/>
  <c r="F100" i="1"/>
  <c r="F101" i="1"/>
  <c r="F102" i="1"/>
  <c r="F108" i="1"/>
  <c r="F110" i="1"/>
  <c r="F115" i="1"/>
  <c r="F116" i="1"/>
  <c r="F119" i="1"/>
  <c r="F121" i="1"/>
  <c r="F122" i="1"/>
  <c r="F123" i="1"/>
  <c r="F126" i="1"/>
  <c r="F127" i="1"/>
  <c r="F131" i="1"/>
  <c r="F135" i="1"/>
  <c r="F137" i="1"/>
  <c r="F139" i="1"/>
  <c r="F141" i="1"/>
  <c r="F142" i="1"/>
  <c r="F143" i="1"/>
  <c r="F146" i="1"/>
  <c r="F147" i="1"/>
  <c r="F151" i="1"/>
  <c r="F152" i="1"/>
  <c r="F153" i="1"/>
  <c r="F155" i="1"/>
  <c r="F157" i="1"/>
  <c r="F158" i="1"/>
  <c r="F159" i="1"/>
  <c r="F160" i="1"/>
  <c r="F162" i="1"/>
  <c r="F163" i="1"/>
  <c r="F164" i="1"/>
  <c r="F168" i="1"/>
  <c r="F169" i="1"/>
  <c r="F171" i="1"/>
  <c r="F178" i="1"/>
  <c r="F181" i="1"/>
  <c r="F183" i="1"/>
  <c r="F184" i="1"/>
  <c r="F185" i="1"/>
  <c r="F187" i="1"/>
  <c r="F188" i="1"/>
  <c r="F191" i="1"/>
  <c r="F230" i="1" l="1"/>
  <c r="F10" i="1" l="1"/>
  <c r="C36" i="8" s="1"/>
  <c r="C38" i="8" s="1"/>
</calcChain>
</file>

<file path=xl/sharedStrings.xml><?xml version="1.0" encoding="utf-8"?>
<sst xmlns="http://schemas.openxmlformats.org/spreadsheetml/2006/main" count="303" uniqueCount="285">
  <si>
    <t>DESCRIPTION</t>
  </si>
  <si>
    <t>CODA SPLITBOARD 158</t>
  </si>
  <si>
    <t>CODA SPLITBOARD 161</t>
  </si>
  <si>
    <t>CODA SPLITBOARD 164</t>
  </si>
  <si>
    <t>SNOWBOARDS</t>
  </si>
  <si>
    <t>USA</t>
  </si>
  <si>
    <t>INSTRUCTIONS : PLEASE READ CAREFULLY</t>
  </si>
  <si>
    <t>• Purchasing product for friends or family is STRICTLY PROHIBITED - For personal use only - NOT FOR RESALE</t>
  </si>
  <si>
    <t>• All orders are subject to approval &amp; must be signed by employee and his/her supervisor</t>
  </si>
  <si>
    <t>• If emailing form, type Your Name as signature and have your manager contact Arbor for approval : snow_info@arborcollective.com</t>
  </si>
  <si>
    <t>• All shipments will be sent to the business address, unless authorized by Arbor</t>
  </si>
  <si>
    <t>• American Express, Visa &amp; Mastercard payments accepted</t>
  </si>
  <si>
    <t>• No Personal Checks</t>
  </si>
  <si>
    <t>• Availability limited to stock.  Arbor reserves the right to ship items that may have minor cosmetic blemishes</t>
  </si>
  <si>
    <t>• Any abuse of this program will subject your organization to the loss of its Pro Form privileges</t>
  </si>
  <si>
    <t>• Contact Arbor's Prodeal Manager via email with any questions</t>
  </si>
  <si>
    <t>EMPLOYEE INFORMATION</t>
  </si>
  <si>
    <t>STREET ADDRESS</t>
  </si>
  <si>
    <t>CITY</t>
  </si>
  <si>
    <t>EMPLOYEE POSITION:</t>
  </si>
  <si>
    <t>NAME</t>
  </si>
  <si>
    <t>EMAIL</t>
  </si>
  <si>
    <t>SUPERVISOR INFO:</t>
  </si>
  <si>
    <t>EXPIRATION DATE:</t>
  </si>
  <si>
    <t>CVN:</t>
  </si>
  <si>
    <t>SELECT A MAXIMUM OF 2 QTY BOARDS ON THIS PAGE.  1ST PAGE TOTAL WILL AUTO-UPDATE.</t>
  </si>
  <si>
    <t>ITEM NUMBER</t>
  </si>
  <si>
    <t xml:space="preserve">USA RETAIL </t>
  </si>
  <si>
    <t>YOUR PRICE</t>
  </si>
  <si>
    <t>QTY ORDERED</t>
  </si>
  <si>
    <t>TOTAL NET $</t>
  </si>
  <si>
    <t>TERRAPIN 145 SNOWBOARD</t>
  </si>
  <si>
    <t>COSA NOSTRA 153 SNOWBOARD</t>
  </si>
  <si>
    <t>COSA NOSTRA 156 SNOWBOARD</t>
  </si>
  <si>
    <t>COSA NOSTRA 159 SNOWBOARD</t>
  </si>
  <si>
    <t>COSA NOSTRA 162 SNOWBOARD</t>
  </si>
  <si>
    <t>CLOVIS 157 SNOWBOARD</t>
  </si>
  <si>
    <t>CLOVIS 159 SNOWBOARD</t>
  </si>
  <si>
    <t>CLOVIS 161 SNOWBOARD</t>
  </si>
  <si>
    <t>CLOVIS 149 WOMENS SNOWBOARD</t>
  </si>
  <si>
    <t>CLOVIS 152 WOMENS SNOWBOARD</t>
  </si>
  <si>
    <t>CASK 145 SNOWBOARD</t>
  </si>
  <si>
    <t>CASK 150 SNOWBOARD</t>
  </si>
  <si>
    <t>CROSSCUT CAMBER 154 SNOWBOARD</t>
  </si>
  <si>
    <t>CROSSCUT CAMBER 158 SNOWBOARD</t>
  </si>
  <si>
    <t>CROSSCUT CAMBER 162 SNOWBOARD</t>
  </si>
  <si>
    <t>CROSSCUT CAMBER 165 MW SNOWBOARD</t>
  </si>
  <si>
    <t>CROSSCUT CAMBER 170 W SNOWBOARD</t>
  </si>
  <si>
    <t>CROSSCUT ROCKER 153 SNOWBOARD</t>
  </si>
  <si>
    <t>CROSSCUT ROCKER 157 SNOWBOARD</t>
  </si>
  <si>
    <t>CROSSCUT ROCKER 161 SNOWBOARD</t>
  </si>
  <si>
    <t>CROSSCUT ROCKER 164 MW SNOWBOARD</t>
  </si>
  <si>
    <t>BRYAN IGUCHI PRO ROCKER 156 SNOWBOARD</t>
  </si>
  <si>
    <t>BRYAN IGUCHI PRO ROCKER 159 SNOWBOARD</t>
  </si>
  <si>
    <t>BRYAN IGUCHI PRO ROCKER 162 SNOWBOARD</t>
  </si>
  <si>
    <t>BRYAN IGUCHI PRO CAMBER 153 SNOWBOARD</t>
  </si>
  <si>
    <t>BRYAN IGUCHI PRO CAMBER 156 SNOWBOARD</t>
  </si>
  <si>
    <t>BRYAN IGUCHI PRO CAMBER 159 SNOWBOARD</t>
  </si>
  <si>
    <t>BRYAN IGUCHI PRO CAMBER 162 SNOWBOARD</t>
  </si>
  <si>
    <t>BRYAN IGUCHI PRO CAMBER 163 MW SNOWBOARD</t>
  </si>
  <si>
    <t>BRYAN IGUCHI PRO CAMBER 167 W SNOWBOARD</t>
  </si>
  <si>
    <t>BRYAN IGUCHI PRO SPLITBOARD 159</t>
  </si>
  <si>
    <t>BRYAN IGUCHI PRO SPLITBOARD 162</t>
  </si>
  <si>
    <t>BRYAN IGUCHI PRO SPLITBOARD 163 MW</t>
  </si>
  <si>
    <t>A-FRAME 154 SNOWBOARD</t>
  </si>
  <si>
    <t>A-FRAME 158 SNOWBOARD</t>
  </si>
  <si>
    <t>A-FRAME 162 SNOWBOARD</t>
  </si>
  <si>
    <t>A-FRAME 165 MW SNOWBOARD</t>
  </si>
  <si>
    <t>A-FRAME 170 W SNOWBOARD</t>
  </si>
  <si>
    <t>ANNEX 156 SNOWBOARD</t>
  </si>
  <si>
    <t>ANNEX 159 SNOWBOARD</t>
  </si>
  <si>
    <t>ANNEX 162 SNOWBOARD</t>
  </si>
  <si>
    <t>ANNEX 163 MW SNOWBOARD</t>
  </si>
  <si>
    <t>SHILOH 154 ROCKER SNOWBOARD</t>
  </si>
  <si>
    <t>SHILOH 156 ROCKER SNOWBOARD</t>
  </si>
  <si>
    <t>SHILOH 157 ROCKER MW SNOWBOARD</t>
  </si>
  <si>
    <t>SHILOH 158 ROCKER SNOWBOARD</t>
  </si>
  <si>
    <t>SHILOH 160 ROCKER SNOWBOARD</t>
  </si>
  <si>
    <t>SHILOH 161 ROCKER MW SNOWBOARD</t>
  </si>
  <si>
    <t>SHILOH 162 ROCKER SNOWBOARD</t>
  </si>
  <si>
    <t>SHILOH 163 ROCKER MW SNOWBOARD</t>
  </si>
  <si>
    <t>SHILOH CAMBER 153 SNOWBOARD</t>
  </si>
  <si>
    <t>SHILOH CAMBER 156  SNOWBOARD</t>
  </si>
  <si>
    <t>SHILOH CAMBER 159 SNOWBOARD</t>
  </si>
  <si>
    <t>SHILOH CAMBER 160 MW SNOWBOARD</t>
  </si>
  <si>
    <t>SHILOH CAMBER 162 SNOWBOARD</t>
  </si>
  <si>
    <t>WASTELAND 156 SNOWBOARD</t>
  </si>
  <si>
    <t>WASTELAND  157 MW SNOWBOARD</t>
  </si>
  <si>
    <t>WASTELAND 158 SNOWBOARD</t>
  </si>
  <si>
    <t>WASTELAND 160 SNOWBOARD</t>
  </si>
  <si>
    <t>WASTELAND 161 MW SNOWBOARD</t>
  </si>
  <si>
    <t>WASTELAND 162 SNOWBOARD</t>
  </si>
  <si>
    <t>CODA ROCKER 154 SNOWBOARD</t>
  </si>
  <si>
    <t>CODA ROCKER 156 SNOWBOARD</t>
  </si>
  <si>
    <t>CODA ROCKER 157 MW SNOWBOARD</t>
  </si>
  <si>
    <t>CODA ROCKER 158 SNOWBOARD</t>
  </si>
  <si>
    <t>CODA ROCKER 160 SNOWBOARD</t>
  </si>
  <si>
    <t>CODA ROCKER 161 MW SNOWBOARD</t>
  </si>
  <si>
    <t>CODA ROCKER 162 SNOWBOARD</t>
  </si>
  <si>
    <t>CODA ROCKER 163 MW SNOWBOARD</t>
  </si>
  <si>
    <t>CODA CAMBER 153 SNOWBOARD</t>
  </si>
  <si>
    <t>CODA CAMBER 156 SNOWBOARD</t>
  </si>
  <si>
    <t>CODA CAMBER 159 SNOWBOARD</t>
  </si>
  <si>
    <t>CODA CAMBER 160 MW SNOWBOARD</t>
  </si>
  <si>
    <t>CODA CAMBER 162 SNOWBOARD</t>
  </si>
  <si>
    <t>SWOON ROCKER 140 WOMENS SNOWBOARD</t>
  </si>
  <si>
    <t>SWOON ROCKER 144 WOMENS SNOWBOARD</t>
  </si>
  <si>
    <t>SWOON ROCKER 148 WOMENS SNOWBOARD</t>
  </si>
  <si>
    <t>SWOON ROCKER 152 WOMENS SNOWBOARD</t>
  </si>
  <si>
    <t>SWOON ROCKER 156 WOMENS SNOWBOARD</t>
  </si>
  <si>
    <t>SWOON CAMBER 143 WOMENS SNOWBOARD</t>
  </si>
  <si>
    <t>SWOON CAMBER 147 WOMENS SNOWBOARD</t>
  </si>
  <si>
    <t>SWOON CAMBER 151 WOMENS SNOWBOARD</t>
  </si>
  <si>
    <t>SWOON CAMBER 155 WOMENS SNOWBOARD</t>
  </si>
  <si>
    <t>SWOON WOMENS SPLITBOARD 148</t>
  </si>
  <si>
    <t>SWOON WOMENS SPLITBOARD 152</t>
  </si>
  <si>
    <t>SWOON WOMENS SPLITBOARD 156</t>
  </si>
  <si>
    <t>FOUNDATION 148 SNOWBOARD</t>
  </si>
  <si>
    <t>FOUNDATION 152 SNOWBOARD</t>
  </si>
  <si>
    <t>FOUNDATION 155 SNOWBOARD</t>
  </si>
  <si>
    <t>FOUNDATION 158 SNOWBOARD</t>
  </si>
  <si>
    <t>FOUNDATION 159 MW SNOWBOARD</t>
  </si>
  <si>
    <t>FOUNDATION 161 SNOWBOARD</t>
  </si>
  <si>
    <t>FOUNDATION 162 MW SNOWBOARD</t>
  </si>
  <si>
    <t>ETHOS 138 WOMENS SNOWBOARD</t>
  </si>
  <si>
    <t>ETHOS 141 WOMENS SNOWBOARD</t>
  </si>
  <si>
    <t>ETHOS 144 WOMENS SNOWBOARD</t>
  </si>
  <si>
    <t>ETHOS 147 WOMENS SNOWBOARD</t>
  </si>
  <si>
    <t>ETHOS 150 WOMENS SNOWBOARD</t>
  </si>
  <si>
    <t>ETHOS 153 WOMENS SNOWBOARD</t>
  </si>
  <si>
    <t>FORMULA ROCKER 148 SNOWBOARD</t>
  </si>
  <si>
    <t>FORMULA ROCKER 152 SNOWBOARD</t>
  </si>
  <si>
    <t>FORMULA ROCKER 155 SNOWBOARD</t>
  </si>
  <si>
    <t>FORMULA ROCKER 158 SNOWBOARD</t>
  </si>
  <si>
    <t>FORMULA ROCKER 159 MW SNOWBOARD</t>
  </si>
  <si>
    <t>FORMULA ROCKER 161 SNOWBOARD</t>
  </si>
  <si>
    <t>FORMULA ROCKER 162 MW SNOWBOARD</t>
  </si>
  <si>
    <t>FORMULA CAMBER 153 SNOWBOARD</t>
  </si>
  <si>
    <t>FORMULA CAMBER 156 SNOWBOARD</t>
  </si>
  <si>
    <t>FORMULA CAMBER 159 SNOWBOARD</t>
  </si>
  <si>
    <t>FORMULA CAMBER 160 MW SNOWBOARD</t>
  </si>
  <si>
    <t>FORMULA CAMBER 162 W SNOWBOARD</t>
  </si>
  <si>
    <t>POPARAZZI 138 WOMENS SNOWBOARD</t>
  </si>
  <si>
    <t>POPARAZZI 141 WOMENS SNOWBOARD</t>
  </si>
  <si>
    <t>POPARAZZI 144 WOMENS SNOWBOARD</t>
  </si>
  <si>
    <t>POPARAZZI 147 WOMENS SNOWBOARD</t>
  </si>
  <si>
    <t>POPARAZZI 150 WOMENS SNOWBOARD</t>
  </si>
  <si>
    <t>POPARAZZI 153 WOMENS SNOWBOARD</t>
  </si>
  <si>
    <t>POPARAZZI CAMBER 144 SNOWBOARD</t>
  </si>
  <si>
    <t>POPARAZZI CAMBER 148 SNOWBOARD</t>
  </si>
  <si>
    <t>POPARAZZI CAMBER 152 SNOWBOARD</t>
  </si>
  <si>
    <t>HELIX 110 SNOWBOARD</t>
  </si>
  <si>
    <t>HELIX 120 SNOWBOARD</t>
  </si>
  <si>
    <t>HELIX 130 SNOWBOARD</t>
  </si>
  <si>
    <t>HELIX 140 SNOWBOARD</t>
  </si>
  <si>
    <t>ELEMENT BLACK 153 SNOWBOARD</t>
  </si>
  <si>
    <t>ELEMENT BLACK 155 SNOWBOARD</t>
  </si>
  <si>
    <t>ELEMENT BLACK 157 SNOWBOARD</t>
  </si>
  <si>
    <t>ELEMENT BLACK 158 MW SNOWBOARD</t>
  </si>
  <si>
    <t>ELEMENT BLACK 159 SNOWBOARD</t>
  </si>
  <si>
    <t>ELEMENT BLACK 161 SNOWBOARD</t>
  </si>
  <si>
    <t>ELEMENT BLACK 162 MW SNOWBOARD</t>
  </si>
  <si>
    <t>ELEMENT BLACK 166 MW SNOWBOARD</t>
  </si>
  <si>
    <t>ELEMENT BLACK CAMBER 153 SNOWBOARD</t>
  </si>
  <si>
    <t>ELEMENT BLACK CAMBER 156 SNOWBOARD</t>
  </si>
  <si>
    <t>ELEMENT BLACK CAMBER 159 SNOWBOARD</t>
  </si>
  <si>
    <t>ELEMENT BLACK CAMBER 160 MW SNOWBOARD</t>
  </si>
  <si>
    <t>ELEMENT BLACK CAMBER 161 W SNOWBOARD</t>
  </si>
  <si>
    <t>ELEMENT BLACK CAMBER 162 SNOWBOARD</t>
  </si>
  <si>
    <t>RELAPSE 150 SNOWBOARD</t>
  </si>
  <si>
    <t>RELAPSE 153 SNOWBOARD</t>
  </si>
  <si>
    <t>RELAPSE 155 SNOWBOARD</t>
  </si>
  <si>
    <t>RELAPSE 155 MW SNOWBOARD</t>
  </si>
  <si>
    <t>RELAPSE 158 SNOWBOARD</t>
  </si>
  <si>
    <t>CADENCE 139 WOMENS SNOWBOARD</t>
  </si>
  <si>
    <t>CADENCE 143 WOMENS SNOWBOARD</t>
  </si>
  <si>
    <t>CADENCE 147 WOMENS SNOWBOARD</t>
  </si>
  <si>
    <t>CADENCE 151 WOMENS SNOWBOARD</t>
  </si>
  <si>
    <t>CADENCE 155 WOMENS SNOWBOARD</t>
  </si>
  <si>
    <t>CADENCE CAMBER 140 WOMENS SNOWBOARD</t>
  </si>
  <si>
    <t>CADENCE CAMBER 144 WOMENS SNOWBOARD</t>
  </si>
  <si>
    <t>CADENCE CAMBER 148 WOMENS SNOWBOARD</t>
  </si>
  <si>
    <t>CADENCE CAMBER 152 WOMENS SNOWBOARD</t>
  </si>
  <si>
    <t>DRAFT 146 SNOWBOARD</t>
  </si>
  <si>
    <t>DRAFT 149 SNOWBOARD</t>
  </si>
  <si>
    <t>DRAFT 152 SNOWBOARD</t>
  </si>
  <si>
    <t>DRAFT 155 SNOWBOARD</t>
  </si>
  <si>
    <t>DRAFT 157 MW SNOWBOARD</t>
  </si>
  <si>
    <t>DRAFT 158 SNOWBOARD</t>
  </si>
  <si>
    <t>WESTMARK ROCKER 149 SNOWBOARD</t>
  </si>
  <si>
    <t>WESTMARK ROCKER 152 SNOWBOARD</t>
  </si>
  <si>
    <t>WESTMARK ROCKER 154 MW SNOWBOARD</t>
  </si>
  <si>
    <t>WESTMARK ROCKER 155 SNOWBOARD</t>
  </si>
  <si>
    <t>WESTMARK ROCKER 157 MW SNOWBOARD</t>
  </si>
  <si>
    <t>WESTMARK ROCKER 158 SNOWBOARD</t>
  </si>
  <si>
    <t>WESTMARK ROCKER 160 MW SNOWBOARD</t>
  </si>
  <si>
    <t>WESTMARK ROCKER 161 W SNOWBOARD</t>
  </si>
  <si>
    <t>WESTMARK CAMBER  150 SNOWBOARD</t>
  </si>
  <si>
    <t>WESTMARK CAMBER  153 SNOWBOARD</t>
  </si>
  <si>
    <t>WESTMARK CAMBER  156 SNOWBOARD</t>
  </si>
  <si>
    <t>WESTMARK CAMBER  157 MW SNWBRD</t>
  </si>
  <si>
    <t>WESTMARK CAMBER  159 SNOWBOARD</t>
  </si>
  <si>
    <t>WESTMARK CAMBER FRANK APRIL 150 SNOWBOARD</t>
  </si>
  <si>
    <t>WESTMARK CAMBER FRANK APRIL 153 SNOWBOARD</t>
  </si>
  <si>
    <t>WESTMARK CAMBER FRANK APRIL 156 SNOWBOARD</t>
  </si>
  <si>
    <t>SPRUCE S/M BLACK SNOWBOARD BINDING</t>
  </si>
  <si>
    <t>SPRUCE M/L BLACK SNOWBOARD BINDING</t>
  </si>
  <si>
    <t>SPRUCE L/XL BLACK SNOWBOARD BINDING</t>
  </si>
  <si>
    <t>SPRUCE S/M WHITE SNOWBOARD BINDING</t>
  </si>
  <si>
    <t>SPRUCE M/L WHITE SNOWBOARD BINDING</t>
  </si>
  <si>
    <t>SPRUCE L/XL WHITE SNOWBOARD BINDING</t>
  </si>
  <si>
    <t>SPRUCE S/M SURPLUS SNOWBOARD BINDING</t>
  </si>
  <si>
    <t>SPRUCE M/L SURPLUS SNOWBOARD BINDING</t>
  </si>
  <si>
    <t>SPRUCE L/XL SURPLUS SNOWBOARD BINDING</t>
  </si>
  <si>
    <t>HEMLOCK S/M BLACK SNOWBOARD BINDING</t>
  </si>
  <si>
    <t>HEMLOCK M/L BLACK SNOWBOARD BINDING</t>
  </si>
  <si>
    <t>HEMLOCK L/XL BLACK SNOWBOARD BINDING</t>
  </si>
  <si>
    <t>HEMLOCK S/M GREY SNOWBOARD BINDING</t>
  </si>
  <si>
    <t>HEMLOCK M/L GREY SNOWBOARD BINDING</t>
  </si>
  <si>
    <t>HEMLOCK L/XL GREY SNOWBOARD BINDING</t>
  </si>
  <si>
    <t>HEMLOCK S/M FRANK APRIL SNOWBOARD BINDING</t>
  </si>
  <si>
    <t>HEMLOCK M/L FRANK APRIL SNOWBOARD BINDING</t>
  </si>
  <si>
    <t>HEMLOCK L/XL FRANK APRIL SNOWBOARD BINDING</t>
  </si>
  <si>
    <t>CYPRESS S/M BLACK SNOWBOARD BINDING</t>
  </si>
  <si>
    <t>CYPRESS M/L BLACK SNOWBOARD BINDING</t>
  </si>
  <si>
    <t>CYPRESS L/XL BLACK SNOWBOARD BINDING</t>
  </si>
  <si>
    <t>CYPRESS S/M GREEN SNOWBOARD BINDING</t>
  </si>
  <si>
    <t>CYPRESS M/L GREEN SNOWBOARD BINDING</t>
  </si>
  <si>
    <t>CYPRESS L/XL GREEN SNOWBOARD BINDING</t>
  </si>
  <si>
    <t>CYPRESS S/M BLUE SNOWBOARD BINDING</t>
  </si>
  <si>
    <t>CYPRESS M/L BLUE SNOWBOARD BINDING</t>
  </si>
  <si>
    <t>CYPRESS L/XL BLUE SNOWBOARD BINDING</t>
  </si>
  <si>
    <t>ACAICIA S/M PEACH SNOWBOARD BINDING</t>
  </si>
  <si>
    <t>ACAICIA M/L PEACH SNOWBOARD BINDING</t>
  </si>
  <si>
    <t>ACAICIA S/M SLATE SNOWBOARD BINDING</t>
  </si>
  <si>
    <t>ACAICIA M/L SLATE SNOWBOARD BINDING</t>
  </si>
  <si>
    <t>SEQUOIA S/M BLACK WOMENS BINDING</t>
  </si>
  <si>
    <t>SEQUOIA M/L BLACK WOMENS BINDING</t>
  </si>
  <si>
    <t>SEQUOIA S/M BLUE WOMENS BINDING</t>
  </si>
  <si>
    <t>SEQUOIA M/L BLUE WOMENS BINDING</t>
  </si>
  <si>
    <t>SEQUOIA S/M PEACH WOMENS BINDING</t>
  </si>
  <si>
    <t>SEQUOIA M/L PEACH WOMENS BINDING</t>
  </si>
  <si>
    <t>Angusta Splitboard Climbing Skins</t>
  </si>
  <si>
    <t>BUSINESS NAME:</t>
  </si>
  <si>
    <t>EMPLOYEE NAME:</t>
  </si>
  <si>
    <t>STATE</t>
  </si>
  <si>
    <t>ZIP</t>
  </si>
  <si>
    <t>BUSINESS SHIP ADDRESS:</t>
  </si>
  <si>
    <t>BUSINESS TEL:</t>
  </si>
  <si>
    <t>TELEPHONE</t>
  </si>
  <si>
    <t>FAX</t>
  </si>
  <si>
    <t xml:space="preserve">PAYMENT </t>
  </si>
  <si>
    <t>NAME ON CARD:</t>
  </si>
  <si>
    <t>CARD TYPE:</t>
  </si>
  <si>
    <t>AMEX</t>
  </si>
  <si>
    <t>M/C</t>
  </si>
  <si>
    <t>VISA</t>
  </si>
  <si>
    <t>CREDIT CARD BILLING INFO:</t>
  </si>
  <si>
    <t>TOTAL CHARGE TO CREDIT CARD:</t>
  </si>
  <si>
    <t>Thank you for your order!</t>
  </si>
  <si>
    <t>Shipping via Fed Ex Ground</t>
  </si>
  <si>
    <t>Total Due</t>
  </si>
  <si>
    <r>
      <t xml:space="preserve">• </t>
    </r>
    <r>
      <rPr>
        <b/>
        <sz val="10"/>
        <rFont val="Arial"/>
        <family val="2"/>
      </rPr>
      <t>A 50% LESS RETAIL DISCOUNT</t>
    </r>
    <r>
      <rPr>
        <sz val="10"/>
        <rFont val="Arial"/>
        <family val="2"/>
      </rPr>
      <t xml:space="preserve"> is offered on a limited basis to the staff of our Authorized Dealers as a thanks for their support</t>
    </r>
  </si>
  <si>
    <r>
      <t>•</t>
    </r>
    <r>
      <rPr>
        <b/>
        <sz val="10"/>
        <rFont val="Arial"/>
        <family val="2"/>
      </rPr>
      <t xml:space="preserve"> Offer is limited to 2 snowboards and 2 bindings per form</t>
    </r>
  </si>
  <si>
    <t>CARD #:</t>
  </si>
  <si>
    <t xml:space="preserve">EMPLOYEE NAME: </t>
  </si>
  <si>
    <t>Snowboard and Binding Total</t>
  </si>
  <si>
    <t xml:space="preserve">Total </t>
  </si>
  <si>
    <t>2019/20 KEY SHOP PRO FORM</t>
  </si>
  <si>
    <t>Hillcrest Sports</t>
  </si>
  <si>
    <t>Lee Rhodes</t>
  </si>
  <si>
    <t>2506 SE Burnside Rd</t>
  </si>
  <si>
    <t>Gresham</t>
  </si>
  <si>
    <t>OR</t>
  </si>
  <si>
    <t>503-665-4455</t>
  </si>
  <si>
    <t>Online Sales Manager</t>
  </si>
  <si>
    <t>330-407-0203</t>
  </si>
  <si>
    <t>Lee@hillcrestsports.com</t>
  </si>
  <si>
    <t>4147098288258730</t>
  </si>
  <si>
    <t>Lee M Rhodes</t>
  </si>
  <si>
    <t>05/23</t>
  </si>
  <si>
    <t>028</t>
  </si>
  <si>
    <t>3705 SE Market St Apt 22</t>
  </si>
  <si>
    <t>Portland</t>
  </si>
  <si>
    <t>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</si>
</sst>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4" formatCode="_(&quot;$&quot;* #,##0.00_);_(&quot;$&quot;* \(#,##0.00\);_(&quot;$&quot;* &quot;-&quot;??_);_(@_)"/>
    <numFmt numFmtId="164" formatCode="&quot;$&quot;#,##0.00"/>
    <numFmt numFmtId="165" formatCode="_-&quot;$&quot;* #,##0.00_-;\-&quot;$&quot;* #,##0.00_-;_-&quot;$&quot;* &quot;-&quot;??_-;_-@_-"/>
    <numFmt numFmtId="166" formatCode="0;\-0;;@"/>
    <numFmt numFmtId="167" formatCode="00000"/>
    <numFmt numFmtId="168" formatCode="[&lt;=9999999]###\-####;\(###\)\ ###\-####"/>
  </numFmts>
  <fonts count="28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8"/>
      <name val="Calibri"/>
      <family val="2"/>
      <scheme val="minor"/>
    </font>
    <font>
      <b/>
      <sz val="8"/>
      <color rgb="FFFF0000"/>
      <name val="Calibri"/>
      <family val="2"/>
      <scheme val="minor"/>
    </font>
    <font>
      <b/>
      <sz val="10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0"/>
      <color theme="10"/>
      <name val="Calibri"/>
      <family val="2"/>
      <scheme val="minor"/>
    </font>
    <font>
      <sz val="10"/>
      <name val="Geneva"/>
    </font>
    <font>
      <sz val="12"/>
      <name val="Calibri"/>
      <family val="2"/>
      <scheme val="minor"/>
    </font>
    <font>
      <sz val="11"/>
      <color theme="1"/>
      <name val="Calibri"/>
      <family val="2"/>
    </font>
    <font>
      <b/>
      <sz val="14"/>
      <name val="Arial"/>
      <family val="2"/>
    </font>
    <font>
      <b/>
      <i/>
      <sz val="14"/>
      <name val="Arial"/>
      <family val="2"/>
    </font>
    <font>
      <sz val="10"/>
      <name val="Arial"/>
      <family val="2"/>
    </font>
    <font>
      <b/>
      <sz val="10"/>
      <name val="Arial"/>
      <family val="2"/>
    </font>
    <font>
      <b/>
      <i/>
      <sz val="16"/>
      <name val="Arial"/>
      <family val="2"/>
    </font>
    <font>
      <sz val="14"/>
      <name val="Arial"/>
      <family val="2"/>
    </font>
    <font>
      <u/>
      <sz val="14"/>
      <color theme="10"/>
      <name val="Calibri"/>
      <family val="2"/>
      <scheme val="minor"/>
    </font>
    <font>
      <b/>
      <sz val="14"/>
      <color indexed="10"/>
      <name val="Arial"/>
      <family val="2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rgb="FF000000"/>
      </patternFill>
    </fill>
    <fill>
      <patternFill patternType="solid">
        <fgColor rgb="FFB3FCBD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66CCFF"/>
        <bgColor indexed="64"/>
      </patternFill>
    </fill>
    <fill>
      <patternFill patternType="solid">
        <fgColor theme="1"/>
        <bgColor indexed="64"/>
      </patternFill>
    </fill>
  </fills>
  <borders count="5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auto="1"/>
      </left>
      <right style="medium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medium">
        <color auto="1"/>
      </left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/>
      <diagonal/>
    </border>
    <border>
      <left style="medium">
        <color auto="1"/>
      </left>
      <right style="thin">
        <color auto="1"/>
      </right>
      <top style="medium">
        <color auto="1"/>
      </top>
      <bottom/>
      <diagonal/>
    </border>
    <border>
      <left/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thin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medium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 style="medium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</borders>
  <cellStyleXfs count="11">
    <xf numFmtId="0" fontId="0" fillId="0" borderId="0"/>
    <xf numFmtId="0" fontId="7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0" fontId="8" fillId="0" borderId="0" applyNumberFormat="0" applyFill="0" applyBorder="0" applyAlignment="0" applyProtection="0"/>
    <xf numFmtId="9" fontId="4" fillId="0" borderId="0" applyFont="0" applyFill="0" applyBorder="0" applyAlignment="0" applyProtection="0"/>
    <xf numFmtId="0" fontId="8" fillId="0" borderId="0" applyNumberFormat="0" applyFill="0" applyBorder="0" applyAlignment="0" applyProtection="0"/>
    <xf numFmtId="0" fontId="14" fillId="0" borderId="0"/>
    <xf numFmtId="165" fontId="3" fillId="0" borderId="0" applyFont="0" applyFill="0" applyBorder="0" applyAlignment="0" applyProtection="0"/>
    <xf numFmtId="44" fontId="3" fillId="0" borderId="0" applyFont="0" applyFill="0" applyBorder="0" applyAlignment="0" applyProtection="0"/>
    <xf numFmtId="9" fontId="3" fillId="0" borderId="0" applyFont="0" applyFill="0" applyBorder="0" applyAlignment="0" applyProtection="0"/>
  </cellStyleXfs>
  <cellXfs count="204">
    <xf numFmtId="0" fontId="0" fillId="0" borderId="0" xfId="0"/>
    <xf numFmtId="0" fontId="5" fillId="0" borderId="0" xfId="0" applyFont="1" applyAlignment="1">
      <alignment horizontal="left"/>
    </xf>
    <xf numFmtId="0" fontId="5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6" fillId="2" borderId="0" xfId="0" applyFont="1" applyFill="1" applyBorder="1" applyAlignment="1"/>
    <xf numFmtId="0" fontId="6" fillId="0" borderId="0" xfId="0" applyFont="1" applyBorder="1" applyAlignment="1">
      <alignment horizontal="center"/>
    </xf>
    <xf numFmtId="0" fontId="11" fillId="0" borderId="0" xfId="0" applyFont="1"/>
    <xf numFmtId="0" fontId="10" fillId="0" borderId="0" xfId="0" applyFont="1" applyAlignment="1">
      <alignment horizontal="center"/>
    </xf>
    <xf numFmtId="0" fontId="0" fillId="0" borderId="0" xfId="0" applyAlignment="1" applyProtection="1">
      <alignment horizontal="center" vertical="center"/>
      <protection locked="0"/>
    </xf>
    <xf numFmtId="0" fontId="0" fillId="0" borderId="0" xfId="0" applyAlignment="1" applyProtection="1">
      <alignment vertical="center"/>
      <protection locked="0"/>
    </xf>
    <xf numFmtId="0" fontId="11" fillId="0" borderId="0" xfId="0" applyFont="1" applyAlignment="1" applyProtection="1">
      <alignment horizontal="right" vertical="center"/>
      <protection locked="0"/>
    </xf>
    <xf numFmtId="0" fontId="13" fillId="0" borderId="0" xfId="1" applyFont="1" applyAlignment="1" applyProtection="1">
      <alignment horizontal="right" vertical="center"/>
      <protection locked="0"/>
    </xf>
    <xf numFmtId="0" fontId="10" fillId="0" borderId="0" xfId="0" applyFont="1" applyAlignment="1">
      <alignment horizontal="center"/>
    </xf>
    <xf numFmtId="0" fontId="11" fillId="4" borderId="37" xfId="0" applyFont="1" applyFill="1" applyBorder="1" applyAlignment="1">
      <alignment horizontal="center" wrapText="1"/>
    </xf>
    <xf numFmtId="0" fontId="11" fillId="4" borderId="39" xfId="0" applyFont="1" applyFill="1" applyBorder="1" applyAlignment="1">
      <alignment horizontal="center" wrapText="1"/>
    </xf>
    <xf numFmtId="0" fontId="11" fillId="4" borderId="40" xfId="0" applyFont="1" applyFill="1" applyBorder="1" applyAlignment="1">
      <alignment horizontal="center" wrapText="1"/>
    </xf>
    <xf numFmtId="0" fontId="15" fillId="2" borderId="9" xfId="0" applyFont="1" applyFill="1" applyBorder="1" applyAlignment="1">
      <alignment horizontal="left" vertical="center"/>
    </xf>
    <xf numFmtId="0" fontId="2" fillId="0" borderId="10" xfId="0" applyFont="1" applyBorder="1" applyAlignment="1">
      <alignment horizontal="left" vertical="center"/>
    </xf>
    <xf numFmtId="164" fontId="2" fillId="0" borderId="10" xfId="0" applyNumberFormat="1" applyFont="1" applyBorder="1" applyAlignment="1">
      <alignment horizontal="center" vertical="center"/>
    </xf>
    <xf numFmtId="0" fontId="11" fillId="4" borderId="10" xfId="0" applyFont="1" applyFill="1" applyBorder="1" applyAlignment="1">
      <alignment horizontal="center" wrapText="1"/>
    </xf>
    <xf numFmtId="164" fontId="2" fillId="0" borderId="41" xfId="0" applyNumberFormat="1" applyFont="1" applyBorder="1" applyAlignment="1">
      <alignment horizontal="center" vertical="center"/>
    </xf>
    <xf numFmtId="0" fontId="15" fillId="2" borderId="27" xfId="0" applyFont="1" applyFill="1" applyBorder="1" applyAlignment="1">
      <alignment horizontal="left" vertical="center"/>
    </xf>
    <xf numFmtId="0" fontId="15" fillId="2" borderId="28" xfId="0" applyFont="1" applyFill="1" applyBorder="1" applyAlignment="1">
      <alignment horizontal="left" vertical="center"/>
    </xf>
    <xf numFmtId="0" fontId="2" fillId="0" borderId="28" xfId="0" applyFont="1" applyBorder="1" applyAlignment="1">
      <alignment horizontal="left" vertical="center"/>
    </xf>
    <xf numFmtId="164" fontId="2" fillId="0" borderId="28" xfId="0" applyNumberFormat="1" applyFont="1" applyBorder="1" applyAlignment="1">
      <alignment horizontal="center" vertical="center"/>
    </xf>
    <xf numFmtId="0" fontId="11" fillId="4" borderId="28" xfId="0" applyFont="1" applyFill="1" applyBorder="1" applyAlignment="1">
      <alignment horizontal="center" wrapText="1"/>
    </xf>
    <xf numFmtId="164" fontId="2" fillId="0" borderId="29" xfId="0" applyNumberFormat="1" applyFont="1" applyBorder="1" applyAlignment="1">
      <alignment horizontal="center" vertical="center"/>
    </xf>
    <xf numFmtId="0" fontId="15" fillId="2" borderId="12" xfId="0" applyFont="1" applyFill="1" applyBorder="1" applyAlignment="1">
      <alignment horizontal="left" vertical="center"/>
    </xf>
    <xf numFmtId="0" fontId="15" fillId="2" borderId="3" xfId="0" applyFont="1" applyFill="1" applyBorder="1" applyAlignment="1">
      <alignment horizontal="left" vertical="center"/>
    </xf>
    <xf numFmtId="0" fontId="2" fillId="0" borderId="3" xfId="0" applyFont="1" applyBorder="1" applyAlignment="1">
      <alignment horizontal="left" vertical="center"/>
    </xf>
    <xf numFmtId="164" fontId="2" fillId="0" borderId="3" xfId="0" applyNumberFormat="1" applyFont="1" applyBorder="1" applyAlignment="1">
      <alignment horizontal="center" vertical="center"/>
    </xf>
    <xf numFmtId="0" fontId="11" fillId="4" borderId="3" xfId="0" applyFont="1" applyFill="1" applyBorder="1" applyAlignment="1">
      <alignment horizontal="center" wrapText="1"/>
    </xf>
    <xf numFmtId="164" fontId="2" fillId="0" borderId="11" xfId="0" applyNumberFormat="1" applyFont="1" applyBorder="1" applyAlignment="1">
      <alignment horizontal="center" vertical="center"/>
    </xf>
    <xf numFmtId="0" fontId="15" fillId="2" borderId="13" xfId="0" applyFont="1" applyFill="1" applyBorder="1" applyAlignment="1">
      <alignment horizontal="left" vertical="center"/>
    </xf>
    <xf numFmtId="0" fontId="15" fillId="2" borderId="1" xfId="0" applyFont="1" applyFill="1" applyBorder="1" applyAlignment="1">
      <alignment horizontal="left" vertical="center"/>
    </xf>
    <xf numFmtId="0" fontId="2" fillId="0" borderId="1" xfId="0" applyFont="1" applyBorder="1" applyAlignment="1">
      <alignment horizontal="left" vertical="center"/>
    </xf>
    <xf numFmtId="164" fontId="2" fillId="0" borderId="1" xfId="0" applyNumberFormat="1" applyFont="1" applyBorder="1" applyAlignment="1">
      <alignment horizontal="center" vertical="center"/>
    </xf>
    <xf numFmtId="0" fontId="11" fillId="4" borderId="1" xfId="0" applyFont="1" applyFill="1" applyBorder="1" applyAlignment="1">
      <alignment horizontal="center" wrapText="1"/>
    </xf>
    <xf numFmtId="164" fontId="2" fillId="0" borderId="14" xfId="0" applyNumberFormat="1" applyFont="1" applyBorder="1" applyAlignment="1">
      <alignment horizontal="center" vertical="center"/>
    </xf>
    <xf numFmtId="164" fontId="2" fillId="0" borderId="2" xfId="0" applyNumberFormat="1" applyFont="1" applyBorder="1" applyAlignment="1">
      <alignment horizontal="center" vertical="center"/>
    </xf>
    <xf numFmtId="0" fontId="16" fillId="0" borderId="28" xfId="0" applyFont="1" applyBorder="1" applyAlignment="1">
      <alignment horizontal="left" vertical="top"/>
    </xf>
    <xf numFmtId="164" fontId="16" fillId="0" borderId="28" xfId="0" applyNumberFormat="1" applyFont="1" applyBorder="1" applyAlignment="1">
      <alignment horizontal="center" vertical="top"/>
    </xf>
    <xf numFmtId="164" fontId="16" fillId="0" borderId="29" xfId="0" applyNumberFormat="1" applyFont="1" applyBorder="1" applyAlignment="1">
      <alignment horizontal="center" vertical="top"/>
    </xf>
    <xf numFmtId="0" fontId="16" fillId="0" borderId="3" xfId="0" applyFont="1" applyBorder="1" applyAlignment="1">
      <alignment horizontal="left" vertical="top"/>
    </xf>
    <xf numFmtId="164" fontId="16" fillId="0" borderId="3" xfId="0" applyNumberFormat="1" applyFont="1" applyBorder="1" applyAlignment="1">
      <alignment horizontal="center" vertical="top"/>
    </xf>
    <xf numFmtId="164" fontId="16" fillId="0" borderId="11" xfId="0" applyNumberFormat="1" applyFont="1" applyBorder="1" applyAlignment="1">
      <alignment horizontal="center" vertical="top"/>
    </xf>
    <xf numFmtId="0" fontId="16" fillId="0" borderId="1" xfId="0" applyFont="1" applyBorder="1" applyAlignment="1">
      <alignment horizontal="left" vertical="top"/>
    </xf>
    <xf numFmtId="164" fontId="16" fillId="0" borderId="1" xfId="0" applyNumberFormat="1" applyFont="1" applyBorder="1" applyAlignment="1">
      <alignment horizontal="center" vertical="top"/>
    </xf>
    <xf numFmtId="164" fontId="16" fillId="0" borderId="14" xfId="0" applyNumberFormat="1" applyFont="1" applyBorder="1" applyAlignment="1">
      <alignment horizontal="center" vertical="top"/>
    </xf>
    <xf numFmtId="166" fontId="2" fillId="0" borderId="28" xfId="0" applyNumberFormat="1" applyFont="1" applyBorder="1" applyAlignment="1">
      <alignment horizontal="left" vertical="center"/>
    </xf>
    <xf numFmtId="166" fontId="2" fillId="0" borderId="2" xfId="0" applyNumberFormat="1" applyFont="1" applyBorder="1" applyAlignment="1">
      <alignment horizontal="left" vertical="center"/>
    </xf>
    <xf numFmtId="166" fontId="2" fillId="0" borderId="3" xfId="0" applyNumberFormat="1" applyFont="1" applyBorder="1" applyAlignment="1">
      <alignment horizontal="left" vertical="center"/>
    </xf>
    <xf numFmtId="166" fontId="2" fillId="0" borderId="1" xfId="0" applyNumberFormat="1" applyFont="1" applyBorder="1" applyAlignment="1">
      <alignment horizontal="left" vertical="center"/>
    </xf>
    <xf numFmtId="0" fontId="16" fillId="0" borderId="28" xfId="0" applyFont="1" applyBorder="1" applyAlignment="1">
      <alignment horizontal="left"/>
    </xf>
    <xf numFmtId="164" fontId="16" fillId="0" borderId="29" xfId="0" applyNumberFormat="1" applyFont="1" applyBorder="1" applyAlignment="1">
      <alignment horizontal="center"/>
    </xf>
    <xf numFmtId="0" fontId="2" fillId="0" borderId="3" xfId="0" applyFont="1" applyBorder="1" applyAlignment="1">
      <alignment horizontal="left"/>
    </xf>
    <xf numFmtId="164" fontId="2" fillId="0" borderId="3" xfId="0" applyNumberFormat="1" applyFont="1" applyBorder="1" applyAlignment="1">
      <alignment horizontal="center"/>
    </xf>
    <xf numFmtId="164" fontId="2" fillId="0" borderId="11" xfId="0" applyNumberFormat="1" applyFont="1" applyBorder="1" applyAlignment="1">
      <alignment horizontal="center"/>
    </xf>
    <xf numFmtId="0" fontId="16" fillId="0" borderId="3" xfId="0" applyFont="1" applyBorder="1" applyAlignment="1">
      <alignment horizontal="left"/>
    </xf>
    <xf numFmtId="164" fontId="16" fillId="0" borderId="3" xfId="0" applyNumberFormat="1" applyFont="1" applyBorder="1" applyAlignment="1">
      <alignment horizontal="center"/>
    </xf>
    <xf numFmtId="164" fontId="16" fillId="0" borderId="11" xfId="0" applyNumberFormat="1" applyFont="1" applyBorder="1" applyAlignment="1">
      <alignment horizontal="center"/>
    </xf>
    <xf numFmtId="0" fontId="2" fillId="0" borderId="1" xfId="0" applyFont="1" applyBorder="1" applyAlignment="1">
      <alignment horizontal="left"/>
    </xf>
    <xf numFmtId="164" fontId="2" fillId="0" borderId="14" xfId="0" applyNumberFormat="1" applyFont="1" applyBorder="1" applyAlignment="1">
      <alignment horizontal="center"/>
    </xf>
    <xf numFmtId="166" fontId="16" fillId="0" borderId="28" xfId="0" applyNumberFormat="1" applyFont="1" applyBorder="1" applyAlignment="1">
      <alignment horizontal="left" vertical="center"/>
    </xf>
    <xf numFmtId="164" fontId="16" fillId="0" borderId="29" xfId="0" applyNumberFormat="1" applyFont="1" applyBorder="1" applyAlignment="1">
      <alignment horizontal="center" vertical="center"/>
    </xf>
    <xf numFmtId="166" fontId="16" fillId="0" borderId="3" xfId="0" applyNumberFormat="1" applyFont="1" applyBorder="1" applyAlignment="1">
      <alignment horizontal="left" vertical="center"/>
    </xf>
    <xf numFmtId="164" fontId="16" fillId="0" borderId="3" xfId="0" applyNumberFormat="1" applyFont="1" applyBorder="1" applyAlignment="1">
      <alignment horizontal="center" vertical="center"/>
    </xf>
    <xf numFmtId="164" fontId="16" fillId="0" borderId="11" xfId="0" applyNumberFormat="1" applyFont="1" applyBorder="1" applyAlignment="1">
      <alignment horizontal="center" vertical="center"/>
    </xf>
    <xf numFmtId="0" fontId="16" fillId="0" borderId="3" xfId="0" applyFont="1" applyBorder="1" applyAlignment="1">
      <alignment horizontal="left" vertical="center"/>
    </xf>
    <xf numFmtId="0" fontId="16" fillId="0" borderId="1" xfId="0" applyFont="1" applyBorder="1" applyAlignment="1">
      <alignment horizontal="left" vertical="center"/>
    </xf>
    <xf numFmtId="164" fontId="16" fillId="0" borderId="14" xfId="0" applyNumberFormat="1" applyFont="1" applyBorder="1" applyAlignment="1">
      <alignment horizontal="center" vertical="center"/>
    </xf>
    <xf numFmtId="0" fontId="2" fillId="0" borderId="28" xfId="0" applyFont="1" applyBorder="1" applyAlignment="1">
      <alignment horizontal="left" vertical="top"/>
    </xf>
    <xf numFmtId="164" fontId="2" fillId="0" borderId="29" xfId="0" applyNumberFormat="1" applyFont="1" applyBorder="1" applyAlignment="1">
      <alignment horizontal="center" vertical="top"/>
    </xf>
    <xf numFmtId="0" fontId="2" fillId="0" borderId="1" xfId="0" applyFont="1" applyBorder="1" applyAlignment="1">
      <alignment horizontal="left" vertical="top"/>
    </xf>
    <xf numFmtId="164" fontId="2" fillId="0" borderId="14" xfId="0" applyNumberFormat="1" applyFont="1" applyBorder="1" applyAlignment="1">
      <alignment horizontal="center" vertical="top"/>
    </xf>
    <xf numFmtId="164" fontId="2" fillId="0" borderId="29" xfId="0" applyNumberFormat="1" applyFont="1" applyBorder="1" applyAlignment="1">
      <alignment horizontal="center"/>
    </xf>
    <xf numFmtId="0" fontId="2" fillId="0" borderId="3" xfId="0" applyFont="1" applyBorder="1" applyAlignment="1">
      <alignment horizontal="left" vertical="top"/>
    </xf>
    <xf numFmtId="164" fontId="2" fillId="0" borderId="3" xfId="0" applyNumberFormat="1" applyFont="1" applyBorder="1" applyAlignment="1">
      <alignment horizontal="center" vertical="top"/>
    </xf>
    <xf numFmtId="164" fontId="2" fillId="0" borderId="11" xfId="0" applyNumberFormat="1" applyFont="1" applyBorder="1" applyAlignment="1">
      <alignment horizontal="center" vertical="top"/>
    </xf>
    <xf numFmtId="0" fontId="15" fillId="2" borderId="16" xfId="0" applyFont="1" applyFill="1" applyBorder="1" applyAlignment="1">
      <alignment horizontal="left" vertical="center"/>
    </xf>
    <xf numFmtId="0" fontId="15" fillId="2" borderId="4" xfId="0" applyFont="1" applyFill="1" applyBorder="1" applyAlignment="1">
      <alignment horizontal="left" vertical="center"/>
    </xf>
    <xf numFmtId="0" fontId="16" fillId="0" borderId="4" xfId="0" applyFont="1" applyBorder="1" applyAlignment="1">
      <alignment horizontal="left" vertical="top"/>
    </xf>
    <xf numFmtId="164" fontId="16" fillId="0" borderId="4" xfId="0" applyNumberFormat="1" applyFont="1" applyBorder="1" applyAlignment="1">
      <alignment horizontal="center" vertical="top"/>
    </xf>
    <xf numFmtId="0" fontId="11" fillId="4" borderId="4" xfId="0" applyFont="1" applyFill="1" applyBorder="1" applyAlignment="1">
      <alignment horizontal="center" wrapText="1"/>
    </xf>
    <xf numFmtId="164" fontId="16" fillId="0" borderId="36" xfId="0" applyNumberFormat="1" applyFont="1" applyBorder="1" applyAlignment="1">
      <alignment horizontal="center" vertical="top"/>
    </xf>
    <xf numFmtId="0" fontId="2" fillId="0" borderId="0" xfId="0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0" fontId="11" fillId="0" borderId="0" xfId="0" applyFont="1" applyAlignment="1">
      <alignment horizontal="center" wrapText="1"/>
    </xf>
    <xf numFmtId="0" fontId="11" fillId="4" borderId="42" xfId="0" applyFont="1" applyFill="1" applyBorder="1" applyAlignment="1">
      <alignment horizontal="center" wrapText="1"/>
    </xf>
    <xf numFmtId="0" fontId="15" fillId="2" borderId="2" xfId="0" applyFont="1" applyFill="1" applyBorder="1" applyAlignment="1">
      <alignment horizontal="left" vertical="center"/>
    </xf>
    <xf numFmtId="0" fontId="11" fillId="4" borderId="2" xfId="0" applyFont="1" applyFill="1" applyBorder="1" applyAlignment="1">
      <alignment horizontal="center" wrapText="1"/>
    </xf>
    <xf numFmtId="0" fontId="11" fillId="0" borderId="24" xfId="0" applyFont="1" applyBorder="1" applyAlignment="1">
      <alignment horizontal="center" wrapText="1"/>
    </xf>
    <xf numFmtId="0" fontId="11" fillId="4" borderId="45" xfId="0" applyFont="1" applyFill="1" applyBorder="1" applyAlignment="1">
      <alignment horizontal="center" wrapText="1"/>
    </xf>
    <xf numFmtId="0" fontId="11" fillId="4" borderId="41" xfId="0" applyFont="1" applyFill="1" applyBorder="1" applyAlignment="1">
      <alignment horizontal="center" wrapText="1"/>
    </xf>
    <xf numFmtId="0" fontId="10" fillId="0" borderId="0" xfId="0" applyFont="1" applyAlignment="1">
      <alignment horizontal="center"/>
    </xf>
    <xf numFmtId="0" fontId="17" fillId="0" borderId="28" xfId="7" applyFont="1" applyBorder="1" applyAlignment="1" applyProtection="1">
      <alignment horizontal="center" vertical="center" wrapText="1"/>
    </xf>
    <xf numFmtId="44" fontId="17" fillId="0" borderId="28" xfId="7" applyNumberFormat="1" applyFont="1" applyFill="1" applyBorder="1" applyAlignment="1" applyProtection="1">
      <alignment horizontal="right" vertical="center" wrapText="1"/>
    </xf>
    <xf numFmtId="0" fontId="17" fillId="0" borderId="3" xfId="7" applyNumberFormat="1" applyFont="1" applyFill="1" applyBorder="1" applyAlignment="1" applyProtection="1">
      <alignment horizontal="center" vertical="center" wrapText="1"/>
    </xf>
    <xf numFmtId="44" fontId="17" fillId="0" borderId="3" xfId="7" applyNumberFormat="1" applyFont="1" applyFill="1" applyBorder="1" applyAlignment="1" applyProtection="1">
      <alignment horizontal="right" vertical="center" wrapText="1"/>
    </xf>
    <xf numFmtId="0" fontId="18" fillId="0" borderId="3" xfId="7" applyFont="1" applyFill="1" applyBorder="1" applyAlignment="1" applyProtection="1">
      <alignment horizontal="center" vertical="center" wrapText="1"/>
    </xf>
    <xf numFmtId="44" fontId="18" fillId="0" borderId="3" xfId="7" applyNumberFormat="1" applyFont="1" applyFill="1" applyBorder="1" applyAlignment="1" applyProtection="1">
      <alignment horizontal="right" vertical="center" wrapText="1"/>
    </xf>
    <xf numFmtId="0" fontId="17" fillId="6" borderId="2" xfId="7" applyFont="1" applyFill="1" applyBorder="1" applyAlignment="1" applyProtection="1">
      <alignment horizontal="right" vertical="center" wrapText="1"/>
    </xf>
    <xf numFmtId="0" fontId="22" fillId="0" borderId="2" xfId="7" applyFont="1" applyBorder="1" applyAlignment="1" applyProtection="1">
      <alignment horizontal="center" vertical="center" wrapText="1"/>
      <protection locked="0"/>
    </xf>
    <xf numFmtId="0" fontId="22" fillId="0" borderId="35" xfId="7" applyNumberFormat="1" applyFont="1" applyFill="1" applyBorder="1" applyAlignment="1" applyProtection="1">
      <alignment vertical="center" wrapText="1"/>
      <protection locked="0"/>
    </xf>
    <xf numFmtId="0" fontId="22" fillId="0" borderId="43" xfId="7" applyNumberFormat="1" applyFont="1" applyFill="1" applyBorder="1" applyAlignment="1" applyProtection="1">
      <alignment vertical="center" wrapText="1"/>
      <protection locked="0"/>
    </xf>
    <xf numFmtId="0" fontId="17" fillId="6" borderId="3" xfId="7" applyFont="1" applyFill="1" applyBorder="1" applyAlignment="1" applyProtection="1">
      <alignment horizontal="center" vertical="center" wrapText="1"/>
    </xf>
    <xf numFmtId="0" fontId="17" fillId="6" borderId="3" xfId="7" applyFont="1" applyFill="1" applyBorder="1" applyAlignment="1" applyProtection="1">
      <alignment horizontal="right" vertical="center" wrapText="1"/>
    </xf>
    <xf numFmtId="0" fontId="22" fillId="0" borderId="3" xfId="7" applyFont="1" applyBorder="1" applyAlignment="1" applyProtection="1">
      <alignment horizontal="center" vertical="center" wrapText="1"/>
      <protection locked="0"/>
    </xf>
    <xf numFmtId="167" fontId="22" fillId="0" borderId="3" xfId="7" applyNumberFormat="1" applyFont="1" applyBorder="1" applyAlignment="1" applyProtection="1">
      <alignment horizontal="center" vertical="center" wrapText="1"/>
      <protection locked="0"/>
    </xf>
    <xf numFmtId="168" fontId="22" fillId="0" borderId="3" xfId="7" applyNumberFormat="1" applyFont="1" applyFill="1" applyBorder="1" applyAlignment="1" applyProtection="1">
      <alignment horizontal="center" vertical="center" wrapText="1"/>
      <protection locked="0"/>
    </xf>
    <xf numFmtId="0" fontId="22" fillId="0" borderId="6" xfId="7" applyFont="1" applyFill="1" applyBorder="1" applyAlignment="1" applyProtection="1">
      <alignment horizontal="center" vertical="center" wrapText="1"/>
      <protection locked="0"/>
    </xf>
    <xf numFmtId="0" fontId="17" fillId="0" borderId="44" xfId="7" applyFont="1" applyFill="1" applyBorder="1" applyAlignment="1" applyProtection="1">
      <alignment horizontal="center" vertical="center" wrapText="1"/>
      <protection locked="0"/>
    </xf>
    <xf numFmtId="168" fontId="17" fillId="6" borderId="3" xfId="7" applyNumberFormat="1" applyFont="1" applyFill="1" applyBorder="1" applyAlignment="1" applyProtection="1">
      <alignment horizontal="center" vertical="center" wrapText="1"/>
    </xf>
    <xf numFmtId="168" fontId="22" fillId="0" borderId="3" xfId="7" applyNumberFormat="1" applyFont="1" applyBorder="1" applyAlignment="1" applyProtection="1">
      <alignment horizontal="center" vertical="center" wrapText="1"/>
      <protection locked="0"/>
    </xf>
    <xf numFmtId="49" fontId="23" fillId="0" borderId="3" xfId="1" applyNumberFormat="1" applyFont="1" applyBorder="1" applyAlignment="1" applyProtection="1">
      <alignment horizontal="center" vertical="center" wrapText="1"/>
      <protection locked="0"/>
    </xf>
    <xf numFmtId="0" fontId="22" fillId="0" borderId="3" xfId="7" applyFont="1" applyFill="1" applyBorder="1" applyAlignment="1" applyProtection="1">
      <alignment horizontal="center" vertical="center" wrapText="1"/>
      <protection locked="0"/>
    </xf>
    <xf numFmtId="0" fontId="17" fillId="6" borderId="3" xfId="7" applyNumberFormat="1" applyFont="1" applyFill="1" applyBorder="1" applyAlignment="1" applyProtection="1">
      <alignment horizontal="right" vertical="center" wrapText="1"/>
    </xf>
    <xf numFmtId="49" fontId="22" fillId="0" borderId="3" xfId="7" applyNumberFormat="1" applyFont="1" applyBorder="1" applyAlignment="1" applyProtection="1">
      <alignment horizontal="center" vertical="center" wrapText="1"/>
      <protection locked="0"/>
    </xf>
    <xf numFmtId="0" fontId="17" fillId="6" borderId="3" xfId="7" applyNumberFormat="1" applyFont="1" applyFill="1" applyBorder="1" applyAlignment="1" applyProtection="1">
      <alignment horizontal="center" vertical="center" wrapText="1"/>
    </xf>
    <xf numFmtId="0" fontId="22" fillId="0" borderId="3" xfId="7" applyNumberFormat="1" applyFont="1" applyFill="1" applyBorder="1" applyAlignment="1" applyProtection="1">
      <alignment horizontal="center" vertical="center" wrapText="1"/>
      <protection locked="0"/>
    </xf>
    <xf numFmtId="49" fontId="17" fillId="6" borderId="3" xfId="7" applyNumberFormat="1" applyFont="1" applyFill="1" applyBorder="1" applyAlignment="1" applyProtection="1">
      <alignment horizontal="center" vertical="center" wrapText="1"/>
      <protection locked="0"/>
    </xf>
    <xf numFmtId="0" fontId="22" fillId="0" borderId="4" xfId="7" applyNumberFormat="1" applyFont="1" applyFill="1" applyBorder="1" applyAlignment="1" applyProtection="1">
      <alignment horizontal="center" vertical="center" wrapText="1"/>
      <protection locked="0"/>
    </xf>
    <xf numFmtId="0" fontId="22" fillId="0" borderId="4" xfId="7" applyFont="1" applyBorder="1" applyAlignment="1" applyProtection="1">
      <alignment horizontal="center" vertical="center" wrapText="1"/>
      <protection locked="0"/>
    </xf>
    <xf numFmtId="167" fontId="22" fillId="0" borderId="4" xfId="7" applyNumberFormat="1" applyFont="1" applyFill="1" applyBorder="1" applyAlignment="1" applyProtection="1">
      <alignment horizontal="center" vertical="center" wrapText="1"/>
      <protection locked="0"/>
    </xf>
    <xf numFmtId="0" fontId="1" fillId="0" borderId="28" xfId="0" applyFont="1" applyBorder="1" applyAlignment="1">
      <alignment horizontal="left"/>
    </xf>
    <xf numFmtId="164" fontId="1" fillId="0" borderId="28" xfId="0" applyNumberFormat="1" applyFont="1" applyBorder="1" applyAlignment="1">
      <alignment horizontal="center"/>
    </xf>
    <xf numFmtId="164" fontId="1" fillId="0" borderId="29" xfId="0" applyNumberFormat="1" applyFont="1" applyBorder="1" applyAlignment="1">
      <alignment horizontal="center"/>
    </xf>
    <xf numFmtId="0" fontId="1" fillId="0" borderId="3" xfId="0" applyFont="1" applyBorder="1" applyAlignment="1">
      <alignment horizontal="left"/>
    </xf>
    <xf numFmtId="164" fontId="1" fillId="0" borderId="3" xfId="0" applyNumberFormat="1" applyFont="1" applyBorder="1" applyAlignment="1">
      <alignment horizontal="center"/>
    </xf>
    <xf numFmtId="164" fontId="1" fillId="0" borderId="11" xfId="0" applyNumberFormat="1" applyFont="1" applyBorder="1" applyAlignment="1">
      <alignment horizontal="center"/>
    </xf>
    <xf numFmtId="0" fontId="1" fillId="0" borderId="1" xfId="0" applyFont="1" applyBorder="1" applyAlignment="1">
      <alignment horizontal="left"/>
    </xf>
    <xf numFmtId="164" fontId="1" fillId="0" borderId="1" xfId="0" applyNumberFormat="1" applyFont="1" applyBorder="1" applyAlignment="1">
      <alignment horizontal="center"/>
    </xf>
    <xf numFmtId="164" fontId="1" fillId="0" borderId="14" xfId="0" applyNumberFormat="1" applyFont="1" applyBorder="1" applyAlignment="1">
      <alignment horizontal="center"/>
    </xf>
    <xf numFmtId="0" fontId="1" fillId="0" borderId="2" xfId="0" applyFont="1" applyBorder="1" applyAlignment="1">
      <alignment horizontal="left"/>
    </xf>
    <xf numFmtId="164" fontId="1" fillId="0" borderId="2" xfId="0" applyNumberFormat="1" applyFont="1" applyBorder="1" applyAlignment="1">
      <alignment horizontal="center"/>
    </xf>
    <xf numFmtId="164" fontId="1" fillId="0" borderId="15" xfId="0" applyNumberFormat="1" applyFont="1" applyBorder="1" applyAlignment="1">
      <alignment horizontal="center"/>
    </xf>
    <xf numFmtId="0" fontId="1" fillId="0" borderId="4" xfId="0" applyFont="1" applyBorder="1" applyAlignment="1">
      <alignment horizontal="left"/>
    </xf>
    <xf numFmtId="164" fontId="1" fillId="0" borderId="4" xfId="0" applyNumberFormat="1" applyFont="1" applyBorder="1" applyAlignment="1">
      <alignment horizontal="center"/>
    </xf>
    <xf numFmtId="164" fontId="1" fillId="0" borderId="36" xfId="0" applyNumberFormat="1" applyFont="1" applyBorder="1" applyAlignment="1">
      <alignment horizontal="center"/>
    </xf>
    <xf numFmtId="0" fontId="1" fillId="0" borderId="25" xfId="0" applyFont="1" applyBorder="1" applyAlignment="1">
      <alignment horizontal="left"/>
    </xf>
    <xf numFmtId="0" fontId="1" fillId="0" borderId="0" xfId="0" applyFont="1" applyAlignment="1">
      <alignment horizontal="center"/>
    </xf>
    <xf numFmtId="164" fontId="1" fillId="0" borderId="0" xfId="0" applyNumberFormat="1" applyFont="1" applyAlignment="1">
      <alignment horizontal="center"/>
    </xf>
    <xf numFmtId="9" fontId="1" fillId="0" borderId="0" xfId="10" applyFont="1" applyAlignment="1">
      <alignment horizontal="center"/>
    </xf>
    <xf numFmtId="1" fontId="1" fillId="0" borderId="0" xfId="0" applyNumberFormat="1" applyFont="1" applyAlignment="1">
      <alignment horizontal="center"/>
    </xf>
    <xf numFmtId="0" fontId="26" fillId="4" borderId="3" xfId="0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44" fontId="25" fillId="0" borderId="24" xfId="9" applyFont="1" applyBorder="1" applyAlignment="1">
      <alignment wrapText="1"/>
    </xf>
    <xf numFmtId="0" fontId="25" fillId="0" borderId="24" xfId="0" applyFont="1" applyBorder="1" applyAlignment="1">
      <alignment horizontal="center" wrapText="1"/>
    </xf>
    <xf numFmtId="164" fontId="25" fillId="0" borderId="21" xfId="9" applyNumberFormat="1" applyFont="1" applyBorder="1" applyAlignment="1">
      <alignment horizontal="center" wrapText="1"/>
    </xf>
    <xf numFmtId="164" fontId="27" fillId="3" borderId="3" xfId="9" applyNumberFormat="1" applyFont="1" applyFill="1" applyBorder="1" applyAlignment="1" applyProtection="1">
      <alignment horizontal="center" vertical="center" wrapText="1"/>
      <protection locked="0"/>
    </xf>
    <xf numFmtId="0" fontId="11" fillId="8" borderId="28" xfId="0" applyFont="1" applyFill="1" applyBorder="1" applyAlignment="1">
      <alignment horizontal="center" wrapText="1"/>
    </xf>
    <xf numFmtId="0" fontId="11" fillId="8" borderId="3" xfId="0" applyFont="1" applyFill="1" applyBorder="1" applyAlignment="1">
      <alignment horizontal="center" wrapText="1"/>
    </xf>
    <xf numFmtId="0" fontId="11" fillId="8" borderId="1" xfId="0" applyFont="1" applyFill="1" applyBorder="1" applyAlignment="1">
      <alignment horizontal="center" wrapText="1"/>
    </xf>
    <xf numFmtId="164" fontId="2" fillId="0" borderId="39" xfId="0" applyNumberFormat="1" applyFont="1" applyBorder="1" applyAlignment="1">
      <alignment horizontal="center" vertical="center"/>
    </xf>
    <xf numFmtId="164" fontId="2" fillId="0" borderId="25" xfId="0" applyNumberFormat="1" applyFont="1" applyBorder="1" applyAlignment="1">
      <alignment horizontal="center" vertical="center"/>
    </xf>
    <xf numFmtId="164" fontId="16" fillId="0" borderId="39" xfId="0" applyNumberFormat="1" applyFont="1" applyBorder="1" applyAlignment="1">
      <alignment horizontal="center" vertical="top"/>
    </xf>
    <xf numFmtId="164" fontId="16" fillId="0" borderId="25" xfId="0" applyNumberFormat="1" applyFont="1" applyBorder="1" applyAlignment="1">
      <alignment horizontal="center" vertical="top"/>
    </xf>
    <xf numFmtId="164" fontId="2" fillId="0" borderId="39" xfId="0" applyNumberFormat="1" applyFont="1" applyBorder="1" applyAlignment="1">
      <alignment horizontal="center"/>
    </xf>
    <xf numFmtId="164" fontId="2" fillId="0" borderId="25" xfId="0" applyNumberFormat="1" applyFont="1" applyBorder="1" applyAlignment="1">
      <alignment horizontal="center" vertical="top"/>
    </xf>
    <xf numFmtId="164" fontId="2" fillId="0" borderId="25" xfId="0" applyNumberFormat="1" applyFont="1" applyBorder="1" applyAlignment="1">
      <alignment horizontal="center"/>
    </xf>
    <xf numFmtId="164" fontId="2" fillId="0" borderId="39" xfId="0" applyNumberFormat="1" applyFont="1" applyBorder="1" applyAlignment="1">
      <alignment horizontal="center" vertical="top"/>
    </xf>
    <xf numFmtId="164" fontId="16" fillId="0" borderId="39" xfId="0" applyNumberFormat="1" applyFont="1" applyBorder="1" applyAlignment="1">
      <alignment horizontal="center" vertical="center"/>
    </xf>
    <xf numFmtId="164" fontId="16" fillId="0" borderId="25" xfId="0" applyNumberFormat="1" applyFont="1" applyBorder="1" applyAlignment="1">
      <alignment horizontal="center" vertical="center"/>
    </xf>
    <xf numFmtId="164" fontId="2" fillId="0" borderId="4" xfId="0" applyNumberFormat="1" applyFont="1" applyBorder="1" applyAlignment="1">
      <alignment horizontal="center" vertical="center"/>
    </xf>
    <xf numFmtId="164" fontId="16" fillId="0" borderId="39" xfId="0" applyNumberFormat="1" applyFont="1" applyBorder="1" applyAlignment="1">
      <alignment horizontal="center"/>
    </xf>
    <xf numFmtId="0" fontId="17" fillId="6" borderId="4" xfId="7" applyNumberFormat="1" applyFont="1" applyFill="1" applyBorder="1" applyAlignment="1" applyProtection="1">
      <alignment horizontal="right" vertical="center" wrapText="1"/>
    </xf>
    <xf numFmtId="0" fontId="17" fillId="6" borderId="47" xfId="7" applyNumberFormat="1" applyFont="1" applyFill="1" applyBorder="1" applyAlignment="1" applyProtection="1">
      <alignment horizontal="right" vertical="center" wrapText="1"/>
    </xf>
    <xf numFmtId="0" fontId="24" fillId="6" borderId="39" xfId="7" applyFont="1" applyFill="1" applyBorder="1" applyAlignment="1" applyProtection="1">
      <alignment horizontal="right" vertical="center" wrapText="1"/>
    </xf>
    <xf numFmtId="0" fontId="24" fillId="6" borderId="47" xfId="7" applyFont="1" applyFill="1" applyBorder="1" applyAlignment="1" applyProtection="1">
      <alignment horizontal="right" vertical="center" wrapText="1"/>
    </xf>
    <xf numFmtId="0" fontId="24" fillId="6" borderId="2" xfId="7" applyFont="1" applyFill="1" applyBorder="1" applyAlignment="1" applyProtection="1">
      <alignment horizontal="right" vertical="center" wrapText="1"/>
    </xf>
    <xf numFmtId="0" fontId="17" fillId="6" borderId="48" xfId="7" applyNumberFormat="1" applyFont="1" applyFill="1" applyBorder="1" applyAlignment="1" applyProtection="1">
      <alignment horizontal="center" vertical="center" wrapText="1"/>
    </xf>
    <xf numFmtId="0" fontId="17" fillId="6" borderId="38" xfId="7" applyNumberFormat="1" applyFont="1" applyFill="1" applyBorder="1" applyAlignment="1" applyProtection="1">
      <alignment horizontal="center" vertical="center" wrapText="1"/>
    </xf>
    <xf numFmtId="0" fontId="17" fillId="6" borderId="49" xfId="7" applyNumberFormat="1" applyFont="1" applyFill="1" applyBorder="1" applyAlignment="1" applyProtection="1">
      <alignment horizontal="center" vertical="center" wrapText="1"/>
    </xf>
    <xf numFmtId="0" fontId="17" fillId="6" borderId="50" xfId="7" applyNumberFormat="1" applyFont="1" applyFill="1" applyBorder="1" applyAlignment="1" applyProtection="1">
      <alignment horizontal="center" vertical="center" wrapText="1"/>
    </xf>
    <xf numFmtId="0" fontId="17" fillId="6" borderId="8" xfId="7" applyNumberFormat="1" applyFont="1" applyFill="1" applyBorder="1" applyAlignment="1" applyProtection="1">
      <alignment horizontal="center" vertical="center" wrapText="1"/>
    </xf>
    <xf numFmtId="0" fontId="17" fillId="6" borderId="5" xfId="7" applyNumberFormat="1" applyFont="1" applyFill="1" applyBorder="1" applyAlignment="1" applyProtection="1">
      <alignment horizontal="center" vertical="center" wrapText="1"/>
    </xf>
    <xf numFmtId="0" fontId="21" fillId="7" borderId="7" xfId="7" applyFont="1" applyFill="1" applyBorder="1" applyAlignment="1">
      <alignment horizontal="center" vertical="center" wrapText="1"/>
    </xf>
    <xf numFmtId="0" fontId="21" fillId="7" borderId="22" xfId="7" applyFont="1" applyFill="1" applyBorder="1" applyAlignment="1">
      <alignment horizontal="center" vertical="center" wrapText="1"/>
    </xf>
    <xf numFmtId="0" fontId="21" fillId="7" borderId="23" xfId="7" applyFont="1" applyFill="1" applyBorder="1" applyAlignment="1">
      <alignment horizontal="center" vertical="center" wrapText="1"/>
    </xf>
    <xf numFmtId="0" fontId="18" fillId="7" borderId="6" xfId="7" applyFont="1" applyFill="1" applyBorder="1" applyAlignment="1">
      <alignment horizontal="center" vertical="center" wrapText="1"/>
    </xf>
    <xf numFmtId="0" fontId="18" fillId="7" borderId="46" xfId="7" applyFont="1" applyFill="1" applyBorder="1" applyAlignment="1">
      <alignment horizontal="center" vertical="center" wrapText="1"/>
    </xf>
    <xf numFmtId="0" fontId="18" fillId="7" borderId="44" xfId="7" applyFont="1" applyFill="1" applyBorder="1" applyAlignment="1">
      <alignment horizontal="center" vertical="center" wrapText="1"/>
    </xf>
    <xf numFmtId="0" fontId="17" fillId="6" borderId="3" xfId="7" applyNumberFormat="1" applyFont="1" applyFill="1" applyBorder="1" applyAlignment="1" applyProtection="1">
      <alignment horizontal="center" vertical="center" wrapText="1"/>
    </xf>
    <xf numFmtId="0" fontId="17" fillId="6" borderId="3" xfId="7" applyFont="1" applyFill="1" applyBorder="1" applyAlignment="1" applyProtection="1">
      <alignment horizontal="center" vertical="center" wrapText="1"/>
    </xf>
    <xf numFmtId="49" fontId="19" fillId="0" borderId="26" xfId="7" applyNumberFormat="1" applyFont="1" applyBorder="1" applyAlignment="1" applyProtection="1">
      <alignment horizontal="center" vertical="center" wrapText="1"/>
      <protection locked="0"/>
    </xf>
    <xf numFmtId="49" fontId="19" fillId="0" borderId="20" xfId="7" applyNumberFormat="1" applyFont="1" applyBorder="1" applyAlignment="1" applyProtection="1">
      <alignment horizontal="center" vertical="center" wrapText="1"/>
      <protection locked="0"/>
    </xf>
    <xf numFmtId="49" fontId="19" fillId="0" borderId="21" xfId="7" applyNumberFormat="1" applyFont="1" applyBorder="1" applyAlignment="1" applyProtection="1">
      <alignment horizontal="center" vertical="center" wrapText="1"/>
      <protection locked="0"/>
    </xf>
    <xf numFmtId="0" fontId="11" fillId="5" borderId="30" xfId="0" applyFont="1" applyFill="1" applyBorder="1" applyAlignment="1" applyProtection="1">
      <alignment horizontal="center" vertical="center"/>
      <protection locked="0"/>
    </xf>
    <xf numFmtId="0" fontId="12" fillId="5" borderId="31" xfId="0" applyFont="1" applyFill="1" applyBorder="1" applyAlignment="1" applyProtection="1">
      <alignment horizontal="center" vertical="center"/>
      <protection locked="0"/>
    </xf>
    <xf numFmtId="0" fontId="12" fillId="5" borderId="32" xfId="0" applyFont="1" applyFill="1" applyBorder="1" applyAlignment="1" applyProtection="1">
      <alignment horizontal="center" vertical="center"/>
      <protection locked="0"/>
    </xf>
    <xf numFmtId="0" fontId="19" fillId="0" borderId="17" xfId="7" applyFont="1" applyBorder="1" applyAlignment="1" applyProtection="1">
      <alignment horizontal="center" vertical="center" wrapText="1"/>
      <protection locked="0"/>
    </xf>
    <xf numFmtId="0" fontId="19" fillId="0" borderId="18" xfId="7" applyFont="1" applyBorder="1" applyAlignment="1" applyProtection="1">
      <alignment horizontal="center" vertical="center" wrapText="1"/>
      <protection locked="0"/>
    </xf>
    <xf numFmtId="0" fontId="19" fillId="0" borderId="19" xfId="7" applyFont="1" applyBorder="1" applyAlignment="1" applyProtection="1">
      <alignment horizontal="center" vertical="center" wrapText="1"/>
      <protection locked="0"/>
    </xf>
    <xf numFmtId="0" fontId="19" fillId="0" borderId="33" xfId="7" applyFont="1" applyBorder="1" applyAlignment="1" applyProtection="1">
      <alignment horizontal="center" vertical="center" wrapText="1"/>
      <protection locked="0"/>
    </xf>
    <xf numFmtId="0" fontId="19" fillId="0" borderId="0" xfId="7" applyFont="1" applyBorder="1" applyAlignment="1" applyProtection="1">
      <alignment horizontal="center" vertical="center" wrapText="1"/>
      <protection locked="0"/>
    </xf>
    <xf numFmtId="0" fontId="19" fillId="0" borderId="34" xfId="7" applyFont="1" applyBorder="1" applyAlignment="1" applyProtection="1">
      <alignment horizontal="center" vertical="center" wrapText="1"/>
      <protection locked="0"/>
    </xf>
    <xf numFmtId="49" fontId="19" fillId="0" borderId="33" xfId="7" applyNumberFormat="1" applyFont="1" applyBorder="1" applyAlignment="1" applyProtection="1">
      <alignment horizontal="center" vertical="center" wrapText="1"/>
      <protection locked="0"/>
    </xf>
    <xf numFmtId="49" fontId="19" fillId="0" borderId="0" xfId="7" applyNumberFormat="1" applyFont="1" applyBorder="1" applyAlignment="1" applyProtection="1">
      <alignment horizontal="center" vertical="center" wrapText="1"/>
      <protection locked="0"/>
    </xf>
    <xf numFmtId="49" fontId="19" fillId="0" borderId="34" xfId="7" applyNumberFormat="1" applyFont="1" applyBorder="1" applyAlignment="1" applyProtection="1">
      <alignment horizontal="center" vertical="center" wrapText="1"/>
      <protection locked="0"/>
    </xf>
    <xf numFmtId="0" fontId="19" fillId="0" borderId="0" xfId="7" applyFont="1" applyBorder="1" applyAlignment="1" applyProtection="1">
      <alignment horizontal="center" vertical="center"/>
      <protection locked="0"/>
    </xf>
    <xf numFmtId="0" fontId="19" fillId="0" borderId="34" xfId="7" applyFont="1" applyBorder="1" applyAlignment="1" applyProtection="1">
      <alignment horizontal="center" vertical="center"/>
      <protection locked="0"/>
    </xf>
    <xf numFmtId="0" fontId="10" fillId="0" borderId="0" xfId="0" applyFont="1" applyAlignment="1">
      <alignment horizontal="center"/>
    </xf>
    <xf numFmtId="0" fontId="7" fillId="0" borderId="3" xfId="1" applyFill="1" applyBorder="1" applyAlignment="1" applyProtection="1">
      <alignment horizontal="center" vertical="center" wrapText="1"/>
      <protection locked="0"/>
    </xf>
  </cellXfs>
  <cellStyles count="11">
    <cellStyle name="Currency" xfId="9" builtinId="4"/>
    <cellStyle name="Currency 2" xfId="8" xr:uid="{00000000-0005-0000-0000-000001000000}"/>
    <cellStyle name="Followed Hyperlink" xfId="2" builtinId="9" hidden="1"/>
    <cellStyle name="Followed Hyperlink" xfId="3" builtinId="9" hidden="1"/>
    <cellStyle name="Followed Hyperlink" xfId="4" builtinId="9" hidden="1"/>
    <cellStyle name="Followed Hyperlink" xfId="6" builtinId="9" hidden="1"/>
    <cellStyle name="Hyperlink" xfId="1" builtinId="8"/>
    <cellStyle name="Normal" xfId="0" builtinId="0"/>
    <cellStyle name="Normal 2" xfId="7" xr:uid="{00000000-0005-0000-0000-000008000000}"/>
    <cellStyle name="Percent 2" xfId="5" xr:uid="{00000000-0005-0000-0000-000009000000}"/>
    <cellStyle name="Percent 2 2" xfId="10" xr:uid="{00000000-0005-0000-0000-00000A000000}"/>
  </cellStyles>
  <dxfs count="0"/>
  <tableStyles count="0" defaultTableStyle="TableStyleMedium9" defaultPivotStyle="PivotStyleMedium7"/>
  <colors>
    <mruColors>
      <color rgb="FFB3FCB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jpeg"/><Relationship Id="rId1" Type="http://schemas.openxmlformats.org/officeDocument/2006/relationships/image" Target="../media/image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1</xdr:row>
      <xdr:rowOff>0</xdr:rowOff>
    </xdr:from>
    <xdr:to>
      <xdr:col>3</xdr:col>
      <xdr:colOff>590550</xdr:colOff>
      <xdr:row>7</xdr:row>
      <xdr:rowOff>58190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33650" y="200025"/>
          <a:ext cx="6238875" cy="12583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1405466</xdr:colOff>
      <xdr:row>1</xdr:row>
      <xdr:rowOff>135467</xdr:rowOff>
    </xdr:from>
    <xdr:to>
      <xdr:col>3</xdr:col>
      <xdr:colOff>12700</xdr:colOff>
      <xdr:row>5</xdr:row>
      <xdr:rowOff>30271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35199" y="287867"/>
          <a:ext cx="2531534" cy="50440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137160</xdr:colOff>
      <xdr:row>45</xdr:row>
      <xdr:rowOff>145923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99F53F1-2C04-4C5A-B7B7-F6C0338EC3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995160" cy="9147048"/>
        </a:xfrm>
        <a:prstGeom prst="rect">
          <a:avLst/>
        </a:prstGeom>
      </xdr:spPr>
    </xdr:pic>
    <xdr:clientData/>
  </xdr:twoCellAnchor>
  <xdr:twoCellAnchor editAs="oneCell">
    <xdr:from>
      <xdr:col>10</xdr:col>
      <xdr:colOff>54750</xdr:colOff>
      <xdr:row>0</xdr:row>
      <xdr:rowOff>26175</xdr:rowOff>
    </xdr:from>
    <xdr:to>
      <xdr:col>20</xdr:col>
      <xdr:colOff>280302</xdr:colOff>
      <xdr:row>49</xdr:row>
      <xdr:rowOff>30366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E0FA763-976A-4F77-B0AC-5BA84BB0A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12750" y="26175"/>
          <a:ext cx="7083552" cy="980541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hyperlink" Target="mailto:Lee@hillcrestsports.com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E38"/>
  <sheetViews>
    <sheetView tabSelected="1" topLeftCell="A9" zoomScale="86" zoomScaleNormal="86" workbookViewId="0">
      <selection activeCell="E35" sqref="E35"/>
    </sheetView>
  </sheetViews>
  <sheetFormatPr defaultRowHeight="15.75"/>
  <cols>
    <col min="1" max="1" width="31.25" customWidth="1"/>
    <col min="2" max="2" width="58.125" customWidth="1"/>
    <col min="3" max="3" width="18" customWidth="1"/>
    <col min="4" max="4" width="16.375" customWidth="1"/>
    <col min="5" max="5" width="21.75" customWidth="1"/>
  </cols>
  <sheetData>
    <row r="2" spans="1:5">
      <c r="A2" s="8"/>
      <c r="B2" s="9"/>
      <c r="C2" s="9"/>
      <c r="D2" s="9"/>
      <c r="E2" s="10"/>
    </row>
    <row r="3" spans="1:5">
      <c r="A3" s="8"/>
      <c r="B3" s="9"/>
      <c r="C3" s="9"/>
      <c r="D3" s="9"/>
      <c r="E3" s="10"/>
    </row>
    <row r="4" spans="1:5">
      <c r="A4" s="8"/>
      <c r="B4" s="9"/>
      <c r="C4" s="9"/>
      <c r="D4" s="9"/>
      <c r="E4" s="10"/>
    </row>
    <row r="5" spans="1:5">
      <c r="A5" s="8"/>
      <c r="B5" s="9"/>
      <c r="C5" s="9"/>
      <c r="D5" s="9"/>
      <c r="E5" s="11"/>
    </row>
    <row r="6" spans="1:5">
      <c r="A6" s="8"/>
      <c r="B6" s="9"/>
      <c r="C6" s="9"/>
      <c r="D6" s="9"/>
      <c r="E6" s="10"/>
    </row>
    <row r="8" spans="1:5" ht="16.5" thickBot="1"/>
    <row r="9" spans="1:5" ht="16.5" thickBot="1">
      <c r="A9" s="188" t="s">
        <v>6</v>
      </c>
      <c r="B9" s="189"/>
      <c r="C9" s="189"/>
      <c r="D9" s="189"/>
      <c r="E9" s="190"/>
    </row>
    <row r="10" spans="1:5" ht="21" customHeight="1">
      <c r="A10" s="191" t="s">
        <v>262</v>
      </c>
      <c r="B10" s="192"/>
      <c r="C10" s="192"/>
      <c r="D10" s="192"/>
      <c r="E10" s="193"/>
    </row>
    <row r="11" spans="1:5" ht="21" customHeight="1">
      <c r="A11" s="194" t="s">
        <v>7</v>
      </c>
      <c r="B11" s="195"/>
      <c r="C11" s="195"/>
      <c r="D11" s="195"/>
      <c r="E11" s="196"/>
    </row>
    <row r="12" spans="1:5" ht="21" customHeight="1">
      <c r="A12" s="194" t="s">
        <v>8</v>
      </c>
      <c r="B12" s="195"/>
      <c r="C12" s="195"/>
      <c r="D12" s="195"/>
      <c r="E12" s="196"/>
    </row>
    <row r="13" spans="1:5" ht="21" customHeight="1">
      <c r="A13" s="194" t="s">
        <v>263</v>
      </c>
      <c r="B13" s="195"/>
      <c r="C13" s="195"/>
      <c r="D13" s="195"/>
      <c r="E13" s="196"/>
    </row>
    <row r="14" spans="1:5" ht="21" customHeight="1">
      <c r="A14" s="194" t="s">
        <v>9</v>
      </c>
      <c r="B14" s="195"/>
      <c r="C14" s="195"/>
      <c r="D14" s="195"/>
      <c r="E14" s="196"/>
    </row>
    <row r="15" spans="1:5" ht="21" customHeight="1">
      <c r="A15" s="197" t="s">
        <v>10</v>
      </c>
      <c r="B15" s="198"/>
      <c r="C15" s="198"/>
      <c r="D15" s="198"/>
      <c r="E15" s="199"/>
    </row>
    <row r="16" spans="1:5" ht="21" customHeight="1">
      <c r="A16" s="197" t="s">
        <v>11</v>
      </c>
      <c r="B16" s="198"/>
      <c r="C16" s="198"/>
      <c r="D16" s="198"/>
      <c r="E16" s="199"/>
    </row>
    <row r="17" spans="1:5" ht="21" customHeight="1">
      <c r="A17" s="197" t="s">
        <v>12</v>
      </c>
      <c r="B17" s="200"/>
      <c r="C17" s="200"/>
      <c r="D17" s="200"/>
      <c r="E17" s="201"/>
    </row>
    <row r="18" spans="1:5" ht="21" customHeight="1">
      <c r="A18" s="197" t="s">
        <v>13</v>
      </c>
      <c r="B18" s="198"/>
      <c r="C18" s="198"/>
      <c r="D18" s="198"/>
      <c r="E18" s="199"/>
    </row>
    <row r="19" spans="1:5" ht="21" customHeight="1">
      <c r="A19" s="197" t="s">
        <v>14</v>
      </c>
      <c r="B19" s="198"/>
      <c r="C19" s="198"/>
      <c r="D19" s="198"/>
      <c r="E19" s="199"/>
    </row>
    <row r="20" spans="1:5" ht="21" customHeight="1" thickBot="1">
      <c r="A20" s="185" t="s">
        <v>15</v>
      </c>
      <c r="B20" s="186"/>
      <c r="C20" s="186"/>
      <c r="D20" s="186"/>
      <c r="E20" s="187"/>
    </row>
    <row r="21" spans="1:5" ht="32.25" customHeight="1" thickBot="1">
      <c r="A21" s="177" t="s">
        <v>16</v>
      </c>
      <c r="B21" s="178"/>
      <c r="C21" s="178"/>
      <c r="D21" s="178"/>
      <c r="E21" s="179"/>
    </row>
    <row r="22" spans="1:5" ht="32.25" customHeight="1">
      <c r="A22" s="101" t="s">
        <v>243</v>
      </c>
      <c r="B22" s="102" t="s">
        <v>269</v>
      </c>
      <c r="C22" s="101" t="s">
        <v>244</v>
      </c>
      <c r="D22" s="103" t="s">
        <v>270</v>
      </c>
      <c r="E22" s="104"/>
    </row>
    <row r="23" spans="1:5" ht="32.25" customHeight="1">
      <c r="A23" s="105"/>
      <c r="B23" s="105" t="s">
        <v>17</v>
      </c>
      <c r="C23" s="105" t="s">
        <v>18</v>
      </c>
      <c r="D23" s="105" t="s">
        <v>245</v>
      </c>
      <c r="E23" s="105" t="s">
        <v>246</v>
      </c>
    </row>
    <row r="24" spans="1:5" ht="36" customHeight="1">
      <c r="A24" s="106" t="s">
        <v>247</v>
      </c>
      <c r="B24" s="107" t="s">
        <v>271</v>
      </c>
      <c r="C24" s="107" t="s">
        <v>272</v>
      </c>
      <c r="D24" s="107" t="s">
        <v>273</v>
      </c>
      <c r="E24" s="108">
        <v>97080</v>
      </c>
    </row>
    <row r="25" spans="1:5" ht="32.25" customHeight="1">
      <c r="A25" s="106" t="s">
        <v>248</v>
      </c>
      <c r="B25" s="109" t="s">
        <v>274</v>
      </c>
      <c r="C25" s="106" t="s">
        <v>19</v>
      </c>
      <c r="D25" s="110" t="s">
        <v>275</v>
      </c>
      <c r="E25" s="111"/>
    </row>
    <row r="26" spans="1:5" ht="32.25" customHeight="1">
      <c r="A26" s="105"/>
      <c r="B26" s="105" t="s">
        <v>20</v>
      </c>
      <c r="C26" s="105" t="s">
        <v>249</v>
      </c>
      <c r="D26" s="105" t="s">
        <v>250</v>
      </c>
      <c r="E26" s="112" t="s">
        <v>21</v>
      </c>
    </row>
    <row r="27" spans="1:5" ht="32.25" customHeight="1">
      <c r="A27" s="106" t="s">
        <v>22</v>
      </c>
      <c r="B27" s="107"/>
      <c r="C27" s="113"/>
      <c r="D27" s="113"/>
      <c r="E27" s="114"/>
    </row>
    <row r="28" spans="1:5" ht="23.25" customHeight="1">
      <c r="A28" s="106" t="s">
        <v>265</v>
      </c>
      <c r="B28" s="115" t="s">
        <v>270</v>
      </c>
      <c r="C28" s="109" t="s">
        <v>276</v>
      </c>
      <c r="D28" s="109"/>
      <c r="E28" s="203" t="s">
        <v>277</v>
      </c>
    </row>
    <row r="29" spans="1:5" ht="18.75">
      <c r="A29" s="180" t="s">
        <v>251</v>
      </c>
      <c r="B29" s="181"/>
      <c r="C29" s="181"/>
      <c r="D29" s="181"/>
      <c r="E29" s="182"/>
    </row>
    <row r="30" spans="1:5" ht="18">
      <c r="A30" s="106" t="s">
        <v>252</v>
      </c>
      <c r="B30" s="107" t="s">
        <v>279</v>
      </c>
      <c r="C30" s="183" t="s">
        <v>253</v>
      </c>
      <c r="D30" s="105" t="s">
        <v>254</v>
      </c>
      <c r="E30" s="107"/>
    </row>
    <row r="31" spans="1:5" ht="18">
      <c r="A31" s="116" t="s">
        <v>264</v>
      </c>
      <c r="B31" s="117" t="s">
        <v>278</v>
      </c>
      <c r="C31" s="183"/>
      <c r="D31" s="118" t="s">
        <v>255</v>
      </c>
      <c r="E31" s="107"/>
    </row>
    <row r="32" spans="1:5" ht="18">
      <c r="A32" s="116" t="s">
        <v>23</v>
      </c>
      <c r="B32" s="117" t="s">
        <v>280</v>
      </c>
      <c r="C32" s="183"/>
      <c r="D32" s="118" t="s">
        <v>256</v>
      </c>
      <c r="E32" s="119" t="s">
        <v>284</v>
      </c>
    </row>
    <row r="33" spans="1:5" ht="18">
      <c r="A33" s="106" t="s">
        <v>24</v>
      </c>
      <c r="B33" s="117" t="s">
        <v>281</v>
      </c>
      <c r="C33" s="183"/>
      <c r="D33" s="184"/>
      <c r="E33" s="184"/>
    </row>
    <row r="34" spans="1:5" ht="18">
      <c r="A34" s="166" t="s">
        <v>257</v>
      </c>
      <c r="B34" s="120" t="s">
        <v>17</v>
      </c>
      <c r="C34" s="118" t="s">
        <v>18</v>
      </c>
      <c r="D34" s="105" t="s">
        <v>245</v>
      </c>
      <c r="E34" s="105" t="s">
        <v>246</v>
      </c>
    </row>
    <row r="35" spans="1:5" ht="18.75" thickBot="1">
      <c r="A35" s="167"/>
      <c r="B35" s="121" t="s">
        <v>282</v>
      </c>
      <c r="C35" s="122" t="s">
        <v>283</v>
      </c>
      <c r="D35" s="121" t="s">
        <v>273</v>
      </c>
      <c r="E35" s="123">
        <v>97214</v>
      </c>
    </row>
    <row r="36" spans="1:5" ht="18">
      <c r="A36" s="168" t="s">
        <v>258</v>
      </c>
      <c r="B36" s="95" t="s">
        <v>266</v>
      </c>
      <c r="C36" s="96">
        <f>'ARBOR KEY SHOP BOARDS 2020'!F10</f>
        <v>474.99</v>
      </c>
      <c r="D36" s="171" t="s">
        <v>259</v>
      </c>
      <c r="E36" s="172"/>
    </row>
    <row r="37" spans="1:5" ht="18">
      <c r="A37" s="169"/>
      <c r="B37" s="97" t="s">
        <v>260</v>
      </c>
      <c r="C37" s="98">
        <v>20</v>
      </c>
      <c r="D37" s="173"/>
      <c r="E37" s="174"/>
    </row>
    <row r="38" spans="1:5" ht="18.75">
      <c r="A38" s="170"/>
      <c r="B38" s="99" t="s">
        <v>261</v>
      </c>
      <c r="C38" s="100">
        <f>C37+C36</f>
        <v>494.99</v>
      </c>
      <c r="D38" s="175"/>
      <c r="E38" s="176"/>
    </row>
  </sheetData>
  <mergeCells count="19">
    <mergeCell ref="A20:E20"/>
    <mergeCell ref="A9:E9"/>
    <mergeCell ref="A10:E10"/>
    <mergeCell ref="A11:E11"/>
    <mergeCell ref="A12:E12"/>
    <mergeCell ref="A13:E13"/>
    <mergeCell ref="A14:E14"/>
    <mergeCell ref="A15:E15"/>
    <mergeCell ref="A16:E16"/>
    <mergeCell ref="A17:E17"/>
    <mergeCell ref="A18:E18"/>
    <mergeCell ref="A19:E19"/>
    <mergeCell ref="A34:A35"/>
    <mergeCell ref="A36:A38"/>
    <mergeCell ref="D36:E38"/>
    <mergeCell ref="A21:E21"/>
    <mergeCell ref="A29:E29"/>
    <mergeCell ref="C30:C33"/>
    <mergeCell ref="D33:E33"/>
  </mergeCells>
  <hyperlinks>
    <hyperlink ref="E28" r:id="rId1" xr:uid="{85768A44-BA19-4A44-9D95-9D5D17D851BA}"/>
  </hyperlinks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F255"/>
  <sheetViews>
    <sheetView showGridLines="0" topLeftCell="A214" zoomScaleNormal="100" zoomScalePageLayoutView="150" workbookViewId="0">
      <selection activeCell="E103" sqref="E103"/>
    </sheetView>
  </sheetViews>
  <sheetFormatPr defaultColWidth="11" defaultRowHeight="15.75"/>
  <cols>
    <col min="1" max="1" width="12.75" customWidth="1"/>
    <col min="2" max="2" width="39.875" customWidth="1"/>
    <col min="3" max="3" width="11.625" bestFit="1" customWidth="1"/>
    <col min="4" max="4" width="9.375" customWidth="1"/>
    <col min="6" max="6" width="12.75" customWidth="1"/>
  </cols>
  <sheetData>
    <row r="1" spans="1:6" s="2" customFormat="1" ht="12">
      <c r="A1" s="1" t="s">
        <v>268</v>
      </c>
    </row>
    <row r="2" spans="1:6" s="3" customFormat="1" ht="12">
      <c r="A2" s="2" t="s">
        <v>4</v>
      </c>
    </row>
    <row r="3" spans="1:6" s="3" customFormat="1" ht="12">
      <c r="A3" s="2" t="s">
        <v>5</v>
      </c>
    </row>
    <row r="4" spans="1:6" s="3" customFormat="1" ht="12"/>
    <row r="5" spans="1:6" s="3" customFormat="1" ht="12"/>
    <row r="6" spans="1:6" s="3" customFormat="1" ht="12"/>
    <row r="7" spans="1:6" s="3" customFormat="1" ht="12">
      <c r="A7" s="202" t="s">
        <v>25</v>
      </c>
      <c r="B7" s="202"/>
      <c r="C7" s="202"/>
      <c r="D7" s="202"/>
      <c r="E7" s="202"/>
    </row>
    <row r="8" spans="1:6" s="3" customFormat="1" ht="12">
      <c r="A8" s="12"/>
      <c r="B8" s="12"/>
      <c r="C8" s="12"/>
      <c r="D8" s="12"/>
      <c r="E8" s="12"/>
    </row>
    <row r="9" spans="1:6" s="3" customFormat="1" ht="12">
      <c r="A9" s="7"/>
      <c r="B9" s="7"/>
      <c r="C9" s="7"/>
      <c r="D9" s="7"/>
      <c r="E9" s="7"/>
    </row>
    <row r="10" spans="1:6" s="146" customFormat="1" ht="21" customHeight="1">
      <c r="A10" s="94"/>
      <c r="B10" s="94"/>
      <c r="C10" s="145"/>
      <c r="D10" s="145"/>
      <c r="E10" s="144" t="s">
        <v>267</v>
      </c>
      <c r="F10" s="150">
        <f>(F230+F234)</f>
        <v>474.99</v>
      </c>
    </row>
    <row r="11" spans="1:6" s="3" customFormat="1" ht="12">
      <c r="A11" s="94"/>
      <c r="B11" s="94"/>
      <c r="C11" s="5"/>
      <c r="D11" s="5"/>
      <c r="E11" s="5"/>
    </row>
    <row r="12" spans="1:6" s="3" customFormat="1" ht="12">
      <c r="A12" s="5"/>
      <c r="B12" s="5"/>
      <c r="C12" s="5"/>
      <c r="D12" s="5"/>
      <c r="E12" s="5"/>
    </row>
    <row r="13" spans="1:6" s="3" customFormat="1" ht="12.75" thickBot="1">
      <c r="A13" s="5"/>
      <c r="B13" s="4"/>
      <c r="C13" s="5"/>
      <c r="D13" s="5"/>
      <c r="E13" s="5"/>
    </row>
    <row r="14" spans="1:6" s="2" customFormat="1" ht="13.5" thickBot="1">
      <c r="A14" s="13" t="s">
        <v>26</v>
      </c>
      <c r="B14" s="14" t="s">
        <v>0</v>
      </c>
      <c r="C14" s="14" t="s">
        <v>27</v>
      </c>
      <c r="D14" s="14" t="s">
        <v>28</v>
      </c>
      <c r="E14" s="14" t="s">
        <v>29</v>
      </c>
      <c r="F14" s="15" t="s">
        <v>30</v>
      </c>
    </row>
    <row r="15" spans="1:6" s="3" customFormat="1" ht="16.5" thickBot="1">
      <c r="A15" s="16">
        <v>11924450</v>
      </c>
      <c r="B15" s="17" t="s">
        <v>31</v>
      </c>
      <c r="C15" s="18">
        <v>499.99</v>
      </c>
      <c r="D15" s="18">
        <f t="shared" ref="D15:D46" si="0">C15*0.5</f>
        <v>249.995</v>
      </c>
      <c r="E15" s="19"/>
      <c r="F15" s="20">
        <f>E15*D15</f>
        <v>0</v>
      </c>
    </row>
    <row r="16" spans="1:6" s="2" customFormat="1">
      <c r="A16" s="21">
        <v>12019530</v>
      </c>
      <c r="B16" s="23" t="s">
        <v>32</v>
      </c>
      <c r="C16" s="24">
        <v>579.99</v>
      </c>
      <c r="D16" s="154">
        <f t="shared" si="0"/>
        <v>289.995</v>
      </c>
      <c r="E16" s="25"/>
      <c r="F16" s="26">
        <f t="shared" ref="F16:F78" si="1">E16*D16</f>
        <v>0</v>
      </c>
    </row>
    <row r="17" spans="1:6" s="2" customFormat="1">
      <c r="A17" s="27">
        <v>12019560</v>
      </c>
      <c r="B17" s="29" t="s">
        <v>33</v>
      </c>
      <c r="C17" s="30">
        <v>579.99</v>
      </c>
      <c r="D17" s="30">
        <f t="shared" si="0"/>
        <v>289.995</v>
      </c>
      <c r="E17" s="31"/>
      <c r="F17" s="32">
        <f t="shared" si="1"/>
        <v>0</v>
      </c>
    </row>
    <row r="18" spans="1:6" s="2" customFormat="1">
      <c r="A18" s="27">
        <v>12019590</v>
      </c>
      <c r="B18" s="29" t="s">
        <v>34</v>
      </c>
      <c r="C18" s="30">
        <v>579.99</v>
      </c>
      <c r="D18" s="30">
        <f t="shared" si="0"/>
        <v>289.995</v>
      </c>
      <c r="E18" s="31"/>
      <c r="F18" s="32">
        <f t="shared" si="1"/>
        <v>0</v>
      </c>
    </row>
    <row r="19" spans="1:6" s="3" customFormat="1" ht="16.5" thickBot="1">
      <c r="A19" s="33">
        <v>12019620</v>
      </c>
      <c r="B19" s="35" t="s">
        <v>35</v>
      </c>
      <c r="C19" s="36">
        <v>579.99</v>
      </c>
      <c r="D19" s="155">
        <f t="shared" si="0"/>
        <v>289.995</v>
      </c>
      <c r="E19" s="37"/>
      <c r="F19" s="38">
        <f t="shared" si="1"/>
        <v>0</v>
      </c>
    </row>
    <row r="20" spans="1:6" s="3" customFormat="1">
      <c r="A20" s="21">
        <v>12021570</v>
      </c>
      <c r="B20" s="23" t="s">
        <v>36</v>
      </c>
      <c r="C20" s="24">
        <v>549.99</v>
      </c>
      <c r="D20" s="154">
        <f t="shared" si="0"/>
        <v>274.995</v>
      </c>
      <c r="E20" s="25"/>
      <c r="F20" s="26">
        <f t="shared" si="1"/>
        <v>0</v>
      </c>
    </row>
    <row r="21" spans="1:6" s="3" customFormat="1">
      <c r="A21" s="27">
        <v>12021590</v>
      </c>
      <c r="B21" s="29" t="s">
        <v>37</v>
      </c>
      <c r="C21" s="30">
        <v>549.99</v>
      </c>
      <c r="D21" s="30">
        <f t="shared" si="0"/>
        <v>274.995</v>
      </c>
      <c r="E21" s="31"/>
      <c r="F21" s="32">
        <f t="shared" si="1"/>
        <v>0</v>
      </c>
    </row>
    <row r="22" spans="1:6" s="3" customFormat="1" ht="16.5" thickBot="1">
      <c r="A22" s="33">
        <v>12021610</v>
      </c>
      <c r="B22" s="35" t="s">
        <v>38</v>
      </c>
      <c r="C22" s="36">
        <v>549.99</v>
      </c>
      <c r="D22" s="155">
        <f t="shared" si="0"/>
        <v>274.995</v>
      </c>
      <c r="E22" s="37"/>
      <c r="F22" s="38">
        <f t="shared" si="1"/>
        <v>0</v>
      </c>
    </row>
    <row r="23" spans="1:6" s="3" customFormat="1">
      <c r="A23" s="21">
        <v>12032490</v>
      </c>
      <c r="B23" s="23" t="s">
        <v>39</v>
      </c>
      <c r="C23" s="24">
        <v>499.99</v>
      </c>
      <c r="D23" s="24">
        <f t="shared" si="0"/>
        <v>249.995</v>
      </c>
      <c r="E23" s="25"/>
      <c r="F23" s="26">
        <f t="shared" si="1"/>
        <v>0</v>
      </c>
    </row>
    <row r="24" spans="1:6" s="3" customFormat="1" ht="16.5" thickBot="1">
      <c r="A24" s="33">
        <v>12032520</v>
      </c>
      <c r="B24" s="35" t="s">
        <v>40</v>
      </c>
      <c r="C24" s="39">
        <v>499.99</v>
      </c>
      <c r="D24" s="155">
        <f t="shared" si="0"/>
        <v>249.995</v>
      </c>
      <c r="E24" s="37"/>
      <c r="F24" s="38">
        <f t="shared" si="1"/>
        <v>0</v>
      </c>
    </row>
    <row r="25" spans="1:6" s="3" customFormat="1">
      <c r="A25" s="21">
        <v>12025450</v>
      </c>
      <c r="B25" s="23" t="s">
        <v>41</v>
      </c>
      <c r="C25" s="24">
        <v>499.99</v>
      </c>
      <c r="D25" s="24">
        <f t="shared" si="0"/>
        <v>249.995</v>
      </c>
      <c r="E25" s="25"/>
      <c r="F25" s="26">
        <f t="shared" si="1"/>
        <v>0</v>
      </c>
    </row>
    <row r="26" spans="1:6" s="3" customFormat="1" ht="16.5" thickBot="1">
      <c r="A26" s="33">
        <v>12025500</v>
      </c>
      <c r="B26" s="35" t="s">
        <v>42</v>
      </c>
      <c r="C26" s="36">
        <v>499.99</v>
      </c>
      <c r="D26" s="155">
        <f t="shared" si="0"/>
        <v>249.995</v>
      </c>
      <c r="E26" s="37"/>
      <c r="F26" s="38">
        <f t="shared" si="1"/>
        <v>0</v>
      </c>
    </row>
    <row r="27" spans="1:6" s="3" customFormat="1">
      <c r="A27" s="21">
        <v>12016540</v>
      </c>
      <c r="B27" s="23" t="s">
        <v>43</v>
      </c>
      <c r="C27" s="154">
        <v>499.99</v>
      </c>
      <c r="D27" s="154">
        <f t="shared" si="0"/>
        <v>249.995</v>
      </c>
      <c r="E27" s="25"/>
      <c r="F27" s="26">
        <f t="shared" si="1"/>
        <v>0</v>
      </c>
    </row>
    <row r="28" spans="1:6" s="3" customFormat="1">
      <c r="A28" s="27">
        <v>12016580</v>
      </c>
      <c r="B28" s="29" t="s">
        <v>44</v>
      </c>
      <c r="C28" s="30">
        <v>499.99</v>
      </c>
      <c r="D28" s="30">
        <f t="shared" si="0"/>
        <v>249.995</v>
      </c>
      <c r="E28" s="31"/>
      <c r="F28" s="32">
        <f t="shared" si="1"/>
        <v>0</v>
      </c>
    </row>
    <row r="29" spans="1:6" s="3" customFormat="1">
      <c r="A29" s="27">
        <v>12016620</v>
      </c>
      <c r="B29" s="29" t="s">
        <v>45</v>
      </c>
      <c r="C29" s="30">
        <v>499.99</v>
      </c>
      <c r="D29" s="30">
        <f t="shared" si="0"/>
        <v>249.995</v>
      </c>
      <c r="E29" s="31"/>
      <c r="F29" s="32">
        <f t="shared" si="1"/>
        <v>0</v>
      </c>
    </row>
    <row r="30" spans="1:6" s="2" customFormat="1">
      <c r="A30" s="27">
        <v>12016651</v>
      </c>
      <c r="B30" s="29" t="s">
        <v>46</v>
      </c>
      <c r="C30" s="30">
        <v>499.99</v>
      </c>
      <c r="D30" s="30">
        <f t="shared" si="0"/>
        <v>249.995</v>
      </c>
      <c r="E30" s="31"/>
      <c r="F30" s="32">
        <f t="shared" si="1"/>
        <v>0</v>
      </c>
    </row>
    <row r="31" spans="1:6" s="2" customFormat="1">
      <c r="A31" s="27">
        <v>12016702</v>
      </c>
      <c r="B31" s="29" t="s">
        <v>47</v>
      </c>
      <c r="C31" s="30">
        <v>499.99</v>
      </c>
      <c r="D31" s="30">
        <f t="shared" si="0"/>
        <v>249.995</v>
      </c>
      <c r="E31" s="31"/>
      <c r="F31" s="32">
        <f t="shared" si="1"/>
        <v>0</v>
      </c>
    </row>
    <row r="32" spans="1:6" s="2" customFormat="1">
      <c r="A32" s="27">
        <v>12017530</v>
      </c>
      <c r="B32" s="29" t="s">
        <v>48</v>
      </c>
      <c r="C32" s="30">
        <v>499.99</v>
      </c>
      <c r="D32" s="30">
        <f t="shared" si="0"/>
        <v>249.995</v>
      </c>
      <c r="E32" s="31"/>
      <c r="F32" s="32">
        <f t="shared" si="1"/>
        <v>0</v>
      </c>
    </row>
    <row r="33" spans="1:6" s="2" customFormat="1">
      <c r="A33" s="27">
        <v>12017570</v>
      </c>
      <c r="B33" s="29" t="s">
        <v>49</v>
      </c>
      <c r="C33" s="30">
        <v>499.99</v>
      </c>
      <c r="D33" s="30">
        <f t="shared" si="0"/>
        <v>249.995</v>
      </c>
      <c r="E33" s="31"/>
      <c r="F33" s="32">
        <f t="shared" si="1"/>
        <v>0</v>
      </c>
    </row>
    <row r="34" spans="1:6" s="2" customFormat="1">
      <c r="A34" s="27">
        <v>12017610</v>
      </c>
      <c r="B34" s="29" t="s">
        <v>50</v>
      </c>
      <c r="C34" s="30">
        <v>499.99</v>
      </c>
      <c r="D34" s="30">
        <f t="shared" si="0"/>
        <v>249.995</v>
      </c>
      <c r="E34" s="31"/>
      <c r="F34" s="32">
        <f t="shared" si="1"/>
        <v>0</v>
      </c>
    </row>
    <row r="35" spans="1:6" s="2" customFormat="1" ht="16.5" thickBot="1">
      <c r="A35" s="33">
        <v>12017641</v>
      </c>
      <c r="B35" s="35" t="s">
        <v>51</v>
      </c>
      <c r="C35" s="155">
        <v>499.99</v>
      </c>
      <c r="D35" s="155">
        <f t="shared" si="0"/>
        <v>249.995</v>
      </c>
      <c r="E35" s="37"/>
      <c r="F35" s="38">
        <f t="shared" si="1"/>
        <v>0</v>
      </c>
    </row>
    <row r="36" spans="1:6" s="3" customFormat="1">
      <c r="A36" s="21">
        <v>12022560</v>
      </c>
      <c r="B36" s="23" t="s">
        <v>52</v>
      </c>
      <c r="C36" s="154">
        <v>599.99</v>
      </c>
      <c r="D36" s="154">
        <f t="shared" si="0"/>
        <v>299.995</v>
      </c>
      <c r="E36" s="25"/>
      <c r="F36" s="26">
        <f t="shared" si="1"/>
        <v>0</v>
      </c>
    </row>
    <row r="37" spans="1:6" s="3" customFormat="1">
      <c r="A37" s="27">
        <v>12022590</v>
      </c>
      <c r="B37" s="29" t="s">
        <v>53</v>
      </c>
      <c r="C37" s="30">
        <v>599.99</v>
      </c>
      <c r="D37" s="30">
        <f t="shared" si="0"/>
        <v>299.995</v>
      </c>
      <c r="E37" s="31"/>
      <c r="F37" s="32">
        <f t="shared" si="1"/>
        <v>0</v>
      </c>
    </row>
    <row r="38" spans="1:6" s="3" customFormat="1">
      <c r="A38" s="27">
        <v>12022620</v>
      </c>
      <c r="B38" s="29" t="s">
        <v>54</v>
      </c>
      <c r="C38" s="30">
        <v>599.99</v>
      </c>
      <c r="D38" s="30">
        <f t="shared" si="0"/>
        <v>299.995</v>
      </c>
      <c r="E38" s="31"/>
      <c r="F38" s="32">
        <f t="shared" si="1"/>
        <v>0</v>
      </c>
    </row>
    <row r="39" spans="1:6" s="3" customFormat="1">
      <c r="A39" s="27">
        <v>12023530</v>
      </c>
      <c r="B39" s="29" t="s">
        <v>55</v>
      </c>
      <c r="C39" s="30">
        <v>599.99</v>
      </c>
      <c r="D39" s="30">
        <f t="shared" si="0"/>
        <v>299.995</v>
      </c>
      <c r="E39" s="31"/>
      <c r="F39" s="32">
        <f t="shared" si="1"/>
        <v>0</v>
      </c>
    </row>
    <row r="40" spans="1:6" s="3" customFormat="1">
      <c r="A40" s="27">
        <v>12023560</v>
      </c>
      <c r="B40" s="29" t="s">
        <v>56</v>
      </c>
      <c r="C40" s="30">
        <v>599.99</v>
      </c>
      <c r="D40" s="30">
        <f t="shared" si="0"/>
        <v>299.995</v>
      </c>
      <c r="E40" s="31"/>
      <c r="F40" s="32">
        <f t="shared" si="1"/>
        <v>0</v>
      </c>
    </row>
    <row r="41" spans="1:6" s="3" customFormat="1">
      <c r="A41" s="27">
        <v>12023590</v>
      </c>
      <c r="B41" s="29" t="s">
        <v>57</v>
      </c>
      <c r="C41" s="30">
        <v>599.99</v>
      </c>
      <c r="D41" s="30">
        <f t="shared" si="0"/>
        <v>299.995</v>
      </c>
      <c r="E41" s="31"/>
      <c r="F41" s="32">
        <f t="shared" si="1"/>
        <v>0</v>
      </c>
    </row>
    <row r="42" spans="1:6" s="3" customFormat="1">
      <c r="A42" s="27">
        <v>12023620</v>
      </c>
      <c r="B42" s="29" t="s">
        <v>58</v>
      </c>
      <c r="C42" s="30">
        <v>599.99</v>
      </c>
      <c r="D42" s="30">
        <f t="shared" si="0"/>
        <v>299.995</v>
      </c>
      <c r="E42" s="31"/>
      <c r="F42" s="32">
        <f t="shared" si="1"/>
        <v>0</v>
      </c>
    </row>
    <row r="43" spans="1:6" s="3" customFormat="1">
      <c r="A43" s="27">
        <v>12023631</v>
      </c>
      <c r="B43" s="29" t="s">
        <v>59</v>
      </c>
      <c r="C43" s="30">
        <v>599.99</v>
      </c>
      <c r="D43" s="30">
        <f t="shared" si="0"/>
        <v>299.995</v>
      </c>
      <c r="E43" s="31"/>
      <c r="F43" s="32">
        <f t="shared" si="1"/>
        <v>0</v>
      </c>
    </row>
    <row r="44" spans="1:6" s="3" customFormat="1" ht="16.5" thickBot="1">
      <c r="A44" s="33">
        <v>12023672</v>
      </c>
      <c r="B44" s="35" t="s">
        <v>60</v>
      </c>
      <c r="C44" s="155">
        <v>599.99</v>
      </c>
      <c r="D44" s="155">
        <f t="shared" si="0"/>
        <v>299.995</v>
      </c>
      <c r="E44" s="37"/>
      <c r="F44" s="38">
        <f t="shared" si="1"/>
        <v>0</v>
      </c>
    </row>
    <row r="45" spans="1:6" s="3" customFormat="1">
      <c r="A45" s="21">
        <v>12034590</v>
      </c>
      <c r="B45" s="40" t="s">
        <v>61</v>
      </c>
      <c r="C45" s="41">
        <v>799.99</v>
      </c>
      <c r="D45" s="154">
        <f t="shared" si="0"/>
        <v>399.995</v>
      </c>
      <c r="E45" s="25"/>
      <c r="F45" s="42">
        <f t="shared" si="1"/>
        <v>0</v>
      </c>
    </row>
    <row r="46" spans="1:6" s="2" customFormat="1">
      <c r="A46" s="27">
        <v>12034620</v>
      </c>
      <c r="B46" s="43" t="s">
        <v>62</v>
      </c>
      <c r="C46" s="44">
        <v>799.99</v>
      </c>
      <c r="D46" s="30">
        <f t="shared" si="0"/>
        <v>399.995</v>
      </c>
      <c r="E46" s="31"/>
      <c r="F46" s="45">
        <f t="shared" si="1"/>
        <v>0</v>
      </c>
    </row>
    <row r="47" spans="1:6" s="2" customFormat="1" ht="16.5" thickBot="1">
      <c r="A47" s="33">
        <v>12034631</v>
      </c>
      <c r="B47" s="46" t="s">
        <v>63</v>
      </c>
      <c r="C47" s="47">
        <v>799.99</v>
      </c>
      <c r="D47" s="155">
        <f t="shared" ref="D47:D78" si="2">C47*0.5</f>
        <v>399.995</v>
      </c>
      <c r="E47" s="37"/>
      <c r="F47" s="48">
        <f t="shared" si="1"/>
        <v>0</v>
      </c>
    </row>
    <row r="48" spans="1:6" s="2" customFormat="1">
      <c r="A48" s="21">
        <v>11918540</v>
      </c>
      <c r="B48" s="49" t="s">
        <v>64</v>
      </c>
      <c r="C48" s="154">
        <v>649.99</v>
      </c>
      <c r="D48" s="154">
        <f t="shared" si="2"/>
        <v>324.995</v>
      </c>
      <c r="E48" s="25"/>
      <c r="F48" s="26">
        <f t="shared" si="1"/>
        <v>0</v>
      </c>
    </row>
    <row r="49" spans="1:6" s="3" customFormat="1">
      <c r="A49" s="27">
        <v>11918580</v>
      </c>
      <c r="B49" s="50" t="s">
        <v>65</v>
      </c>
      <c r="C49" s="30">
        <v>649.99</v>
      </c>
      <c r="D49" s="30">
        <f t="shared" si="2"/>
        <v>324.995</v>
      </c>
      <c r="E49" s="31"/>
      <c r="F49" s="32">
        <f t="shared" si="1"/>
        <v>0</v>
      </c>
    </row>
    <row r="50" spans="1:6" s="3" customFormat="1">
      <c r="A50" s="27">
        <v>11918620</v>
      </c>
      <c r="B50" s="51" t="s">
        <v>66</v>
      </c>
      <c r="C50" s="30">
        <v>649.99</v>
      </c>
      <c r="D50" s="30">
        <f t="shared" si="2"/>
        <v>324.995</v>
      </c>
      <c r="E50" s="31"/>
      <c r="F50" s="32">
        <f t="shared" si="1"/>
        <v>0</v>
      </c>
    </row>
    <row r="51" spans="1:6" s="3" customFormat="1">
      <c r="A51" s="27">
        <v>11918651</v>
      </c>
      <c r="B51" s="51" t="s">
        <v>67</v>
      </c>
      <c r="C51" s="30">
        <v>649.99</v>
      </c>
      <c r="D51" s="30">
        <f t="shared" si="2"/>
        <v>324.995</v>
      </c>
      <c r="E51" s="31"/>
      <c r="F51" s="32">
        <f t="shared" si="1"/>
        <v>0</v>
      </c>
    </row>
    <row r="52" spans="1:6" s="3" customFormat="1" ht="16.5" thickBot="1">
      <c r="A52" s="33">
        <v>11918702</v>
      </c>
      <c r="B52" s="52" t="s">
        <v>68</v>
      </c>
      <c r="C52" s="155">
        <v>649.99</v>
      </c>
      <c r="D52" s="155">
        <f t="shared" si="2"/>
        <v>324.995</v>
      </c>
      <c r="E52" s="37"/>
      <c r="F52" s="38">
        <f t="shared" si="1"/>
        <v>0</v>
      </c>
    </row>
    <row r="53" spans="1:6" s="3" customFormat="1">
      <c r="A53" s="21">
        <v>12024560</v>
      </c>
      <c r="B53" s="23" t="s">
        <v>69</v>
      </c>
      <c r="C53" s="154">
        <v>699.99</v>
      </c>
      <c r="D53" s="154">
        <f t="shared" si="2"/>
        <v>349.995</v>
      </c>
      <c r="E53" s="25"/>
      <c r="F53" s="26">
        <f t="shared" si="1"/>
        <v>0</v>
      </c>
    </row>
    <row r="54" spans="1:6" s="3" customFormat="1">
      <c r="A54" s="27">
        <v>12024590</v>
      </c>
      <c r="B54" s="29" t="s">
        <v>70</v>
      </c>
      <c r="C54" s="30">
        <v>699.99</v>
      </c>
      <c r="D54" s="30">
        <f t="shared" si="2"/>
        <v>349.995</v>
      </c>
      <c r="E54" s="31"/>
      <c r="F54" s="32">
        <f t="shared" si="1"/>
        <v>0</v>
      </c>
    </row>
    <row r="55" spans="1:6" s="3" customFormat="1">
      <c r="A55" s="27">
        <v>12024620</v>
      </c>
      <c r="B55" s="29" t="s">
        <v>71</v>
      </c>
      <c r="C55" s="30">
        <v>699.99</v>
      </c>
      <c r="D55" s="30">
        <f t="shared" si="2"/>
        <v>349.995</v>
      </c>
      <c r="E55" s="31"/>
      <c r="F55" s="32">
        <f t="shared" si="1"/>
        <v>0</v>
      </c>
    </row>
    <row r="56" spans="1:6" s="3" customFormat="1" ht="16.5" thickBot="1">
      <c r="A56" s="33">
        <v>12024631</v>
      </c>
      <c r="B56" s="35" t="s">
        <v>72</v>
      </c>
      <c r="C56" s="155">
        <v>699.99</v>
      </c>
      <c r="D56" s="155">
        <f t="shared" si="2"/>
        <v>349.995</v>
      </c>
      <c r="E56" s="37"/>
      <c r="F56" s="38">
        <f t="shared" si="1"/>
        <v>0</v>
      </c>
    </row>
    <row r="57" spans="1:6" s="3" customFormat="1">
      <c r="A57" s="21">
        <v>12012540</v>
      </c>
      <c r="B57" s="23" t="s">
        <v>73</v>
      </c>
      <c r="C57" s="154">
        <v>499.99</v>
      </c>
      <c r="D57" s="154">
        <f t="shared" si="2"/>
        <v>249.995</v>
      </c>
      <c r="E57" s="25"/>
      <c r="F57" s="26">
        <f t="shared" si="1"/>
        <v>0</v>
      </c>
    </row>
    <row r="58" spans="1:6" s="3" customFormat="1">
      <c r="A58" s="27">
        <v>12012560</v>
      </c>
      <c r="B58" s="29" t="s">
        <v>74</v>
      </c>
      <c r="C58" s="30">
        <v>499.99</v>
      </c>
      <c r="D58" s="30">
        <f t="shared" si="2"/>
        <v>249.995</v>
      </c>
      <c r="E58" s="31"/>
      <c r="F58" s="32">
        <f t="shared" si="1"/>
        <v>0</v>
      </c>
    </row>
    <row r="59" spans="1:6" s="3" customFormat="1">
      <c r="A59" s="27">
        <v>12012571</v>
      </c>
      <c r="B59" s="29" t="s">
        <v>75</v>
      </c>
      <c r="C59" s="30">
        <v>499.99</v>
      </c>
      <c r="D59" s="30">
        <f t="shared" si="2"/>
        <v>249.995</v>
      </c>
      <c r="E59" s="31"/>
      <c r="F59" s="32">
        <f t="shared" si="1"/>
        <v>0</v>
      </c>
    </row>
    <row r="60" spans="1:6" s="3" customFormat="1">
      <c r="A60" s="27">
        <v>12012580</v>
      </c>
      <c r="B60" s="29" t="s">
        <v>76</v>
      </c>
      <c r="C60" s="30">
        <v>499.99</v>
      </c>
      <c r="D60" s="30">
        <f t="shared" si="2"/>
        <v>249.995</v>
      </c>
      <c r="E60" s="31"/>
      <c r="F60" s="32">
        <f t="shared" si="1"/>
        <v>0</v>
      </c>
    </row>
    <row r="61" spans="1:6" s="3" customFormat="1">
      <c r="A61" s="27">
        <v>12012600</v>
      </c>
      <c r="B61" s="29" t="s">
        <v>77</v>
      </c>
      <c r="C61" s="30">
        <v>499.99</v>
      </c>
      <c r="D61" s="30">
        <f t="shared" si="2"/>
        <v>249.995</v>
      </c>
      <c r="E61" s="31"/>
      <c r="F61" s="32">
        <f t="shared" si="1"/>
        <v>0</v>
      </c>
    </row>
    <row r="62" spans="1:6" s="3" customFormat="1">
      <c r="A62" s="27">
        <v>12012611</v>
      </c>
      <c r="B62" s="29" t="s">
        <v>78</v>
      </c>
      <c r="C62" s="30">
        <v>499.99</v>
      </c>
      <c r="D62" s="30">
        <f t="shared" si="2"/>
        <v>249.995</v>
      </c>
      <c r="E62" s="31"/>
      <c r="F62" s="32">
        <f t="shared" si="1"/>
        <v>0</v>
      </c>
    </row>
    <row r="63" spans="1:6" s="3" customFormat="1">
      <c r="A63" s="27">
        <v>12012620</v>
      </c>
      <c r="B63" s="29" t="s">
        <v>79</v>
      </c>
      <c r="C63" s="30">
        <v>499.99</v>
      </c>
      <c r="D63" s="30">
        <f t="shared" si="2"/>
        <v>249.995</v>
      </c>
      <c r="E63" s="31"/>
      <c r="F63" s="32">
        <f t="shared" si="1"/>
        <v>0</v>
      </c>
    </row>
    <row r="64" spans="1:6" s="3" customFormat="1">
      <c r="A64" s="27">
        <v>12012631</v>
      </c>
      <c r="B64" s="29" t="s">
        <v>80</v>
      </c>
      <c r="C64" s="30">
        <v>499.99</v>
      </c>
      <c r="D64" s="30">
        <f t="shared" si="2"/>
        <v>249.995</v>
      </c>
      <c r="E64" s="31"/>
      <c r="F64" s="32">
        <f t="shared" si="1"/>
        <v>0</v>
      </c>
    </row>
    <row r="65" spans="1:6" s="3" customFormat="1">
      <c r="A65" s="27">
        <v>12039530</v>
      </c>
      <c r="B65" s="29" t="s">
        <v>81</v>
      </c>
      <c r="C65" s="30">
        <v>499.99</v>
      </c>
      <c r="D65" s="30">
        <f t="shared" si="2"/>
        <v>249.995</v>
      </c>
      <c r="E65" s="31"/>
      <c r="F65" s="32">
        <f t="shared" si="1"/>
        <v>0</v>
      </c>
    </row>
    <row r="66" spans="1:6" s="3" customFormat="1">
      <c r="A66" s="27">
        <v>12039560</v>
      </c>
      <c r="B66" s="29" t="s">
        <v>82</v>
      </c>
      <c r="C66" s="30">
        <v>499.99</v>
      </c>
      <c r="D66" s="30">
        <f t="shared" si="2"/>
        <v>249.995</v>
      </c>
      <c r="E66" s="31"/>
      <c r="F66" s="32">
        <f t="shared" si="1"/>
        <v>0</v>
      </c>
    </row>
    <row r="67" spans="1:6" s="3" customFormat="1">
      <c r="A67" s="27">
        <v>12039590</v>
      </c>
      <c r="B67" s="29" t="s">
        <v>83</v>
      </c>
      <c r="C67" s="30">
        <v>499.99</v>
      </c>
      <c r="D67" s="30">
        <f t="shared" si="2"/>
        <v>249.995</v>
      </c>
      <c r="E67" s="31"/>
      <c r="F67" s="32">
        <f t="shared" si="1"/>
        <v>0</v>
      </c>
    </row>
    <row r="68" spans="1:6" s="3" customFormat="1">
      <c r="A68" s="27">
        <v>12039601</v>
      </c>
      <c r="B68" s="29" t="s">
        <v>84</v>
      </c>
      <c r="C68" s="30">
        <v>499.99</v>
      </c>
      <c r="D68" s="30">
        <f t="shared" si="2"/>
        <v>249.995</v>
      </c>
      <c r="E68" s="31"/>
      <c r="F68" s="32">
        <f t="shared" si="1"/>
        <v>0</v>
      </c>
    </row>
    <row r="69" spans="1:6" s="3" customFormat="1" ht="16.5" thickBot="1">
      <c r="A69" s="33">
        <v>12039620</v>
      </c>
      <c r="B69" s="35" t="s">
        <v>85</v>
      </c>
      <c r="C69" s="155">
        <v>499.99</v>
      </c>
      <c r="D69" s="155">
        <f t="shared" si="2"/>
        <v>249.995</v>
      </c>
      <c r="E69" s="37"/>
      <c r="F69" s="38">
        <f t="shared" si="1"/>
        <v>0</v>
      </c>
    </row>
    <row r="70" spans="1:6" s="3" customFormat="1">
      <c r="A70" s="21">
        <v>11917560</v>
      </c>
      <c r="B70" s="23" t="s">
        <v>86</v>
      </c>
      <c r="C70" s="154">
        <v>649.99</v>
      </c>
      <c r="D70" s="154">
        <f t="shared" si="2"/>
        <v>324.995</v>
      </c>
      <c r="E70" s="25"/>
      <c r="F70" s="26">
        <f t="shared" si="1"/>
        <v>0</v>
      </c>
    </row>
    <row r="71" spans="1:6" s="3" customFormat="1">
      <c r="A71" s="27">
        <v>11917571</v>
      </c>
      <c r="B71" s="29" t="s">
        <v>87</v>
      </c>
      <c r="C71" s="30">
        <v>649.99</v>
      </c>
      <c r="D71" s="30">
        <f t="shared" si="2"/>
        <v>324.995</v>
      </c>
      <c r="E71" s="31"/>
      <c r="F71" s="32">
        <f t="shared" si="1"/>
        <v>0</v>
      </c>
    </row>
    <row r="72" spans="1:6" s="3" customFormat="1">
      <c r="A72" s="27">
        <v>11917580</v>
      </c>
      <c r="B72" s="29" t="s">
        <v>88</v>
      </c>
      <c r="C72" s="30">
        <v>649.99</v>
      </c>
      <c r="D72" s="30">
        <f t="shared" si="2"/>
        <v>324.995</v>
      </c>
      <c r="E72" s="31"/>
      <c r="F72" s="32">
        <f t="shared" si="1"/>
        <v>0</v>
      </c>
    </row>
    <row r="73" spans="1:6" s="3" customFormat="1">
      <c r="A73" s="27">
        <v>11917600</v>
      </c>
      <c r="B73" s="29" t="s">
        <v>89</v>
      </c>
      <c r="C73" s="30">
        <v>649.99</v>
      </c>
      <c r="D73" s="30">
        <f t="shared" si="2"/>
        <v>324.995</v>
      </c>
      <c r="E73" s="31"/>
      <c r="F73" s="32">
        <f t="shared" si="1"/>
        <v>0</v>
      </c>
    </row>
    <row r="74" spans="1:6" s="3" customFormat="1">
      <c r="A74" s="27">
        <v>11917611</v>
      </c>
      <c r="B74" s="29" t="s">
        <v>90</v>
      </c>
      <c r="C74" s="30">
        <v>649.99</v>
      </c>
      <c r="D74" s="30">
        <f t="shared" si="2"/>
        <v>324.995</v>
      </c>
      <c r="E74" s="31"/>
      <c r="F74" s="32">
        <f t="shared" si="1"/>
        <v>0</v>
      </c>
    </row>
    <row r="75" spans="1:6" s="3" customFormat="1" ht="16.5" thickBot="1">
      <c r="A75" s="33">
        <v>11917620</v>
      </c>
      <c r="B75" s="35" t="s">
        <v>91</v>
      </c>
      <c r="C75" s="155">
        <v>649.99</v>
      </c>
      <c r="D75" s="155">
        <f t="shared" si="2"/>
        <v>324.995</v>
      </c>
      <c r="E75" s="37"/>
      <c r="F75" s="38">
        <f t="shared" si="1"/>
        <v>0</v>
      </c>
    </row>
    <row r="76" spans="1:6" s="3" customFormat="1">
      <c r="A76" s="21">
        <v>12013540</v>
      </c>
      <c r="B76" s="23" t="s">
        <v>92</v>
      </c>
      <c r="C76" s="24">
        <v>579.99</v>
      </c>
      <c r="D76" s="154">
        <f t="shared" si="2"/>
        <v>289.995</v>
      </c>
      <c r="E76" s="25"/>
      <c r="F76" s="26">
        <f t="shared" si="1"/>
        <v>0</v>
      </c>
    </row>
    <row r="77" spans="1:6" s="3" customFormat="1">
      <c r="A77" s="27">
        <v>12013560</v>
      </c>
      <c r="B77" s="29" t="s">
        <v>93</v>
      </c>
      <c r="C77" s="164">
        <v>579.99</v>
      </c>
      <c r="D77" s="30">
        <f t="shared" si="2"/>
        <v>289.995</v>
      </c>
      <c r="E77" s="31"/>
      <c r="F77" s="32">
        <f t="shared" si="1"/>
        <v>0</v>
      </c>
    </row>
    <row r="78" spans="1:6" s="3" customFormat="1">
      <c r="A78" s="27">
        <v>12013571</v>
      </c>
      <c r="B78" s="29" t="s">
        <v>94</v>
      </c>
      <c r="C78" s="30">
        <v>579.99</v>
      </c>
      <c r="D78" s="30">
        <f t="shared" si="2"/>
        <v>289.995</v>
      </c>
      <c r="E78" s="31"/>
      <c r="F78" s="32">
        <f t="shared" si="1"/>
        <v>0</v>
      </c>
    </row>
    <row r="79" spans="1:6" s="3" customFormat="1">
      <c r="A79" s="27">
        <v>12013580</v>
      </c>
      <c r="B79" s="29" t="s">
        <v>95</v>
      </c>
      <c r="C79" s="30">
        <v>579.99</v>
      </c>
      <c r="D79" s="30">
        <f t="shared" ref="D79:D110" si="3">C79*0.5</f>
        <v>289.995</v>
      </c>
      <c r="E79" s="31"/>
      <c r="F79" s="32">
        <f t="shared" ref="F79:F142" si="4">E79*D79</f>
        <v>0</v>
      </c>
    </row>
    <row r="80" spans="1:6" s="3" customFormat="1">
      <c r="A80" s="27">
        <v>12013600</v>
      </c>
      <c r="B80" s="29" t="s">
        <v>96</v>
      </c>
      <c r="C80" s="30">
        <v>579.99</v>
      </c>
      <c r="D80" s="30">
        <f t="shared" si="3"/>
        <v>289.995</v>
      </c>
      <c r="E80" s="31"/>
      <c r="F80" s="32">
        <f t="shared" si="4"/>
        <v>0</v>
      </c>
    </row>
    <row r="81" spans="1:6" s="3" customFormat="1">
      <c r="A81" s="27">
        <v>12013611</v>
      </c>
      <c r="B81" s="29" t="s">
        <v>97</v>
      </c>
      <c r="C81" s="30">
        <v>579.99</v>
      </c>
      <c r="D81" s="30">
        <f t="shared" si="3"/>
        <v>289.995</v>
      </c>
      <c r="E81" s="31"/>
      <c r="F81" s="32">
        <f t="shared" si="4"/>
        <v>0</v>
      </c>
    </row>
    <row r="82" spans="1:6" s="3" customFormat="1">
      <c r="A82" s="27">
        <v>12013620</v>
      </c>
      <c r="B82" s="29" t="s">
        <v>98</v>
      </c>
      <c r="C82" s="30">
        <v>579.99</v>
      </c>
      <c r="D82" s="30">
        <f t="shared" si="3"/>
        <v>289.995</v>
      </c>
      <c r="E82" s="31"/>
      <c r="F82" s="32">
        <f t="shared" si="4"/>
        <v>0</v>
      </c>
    </row>
    <row r="83" spans="1:6" s="3" customFormat="1">
      <c r="A83" s="27">
        <v>12013631</v>
      </c>
      <c r="B83" s="29" t="s">
        <v>99</v>
      </c>
      <c r="C83" s="30">
        <v>579.99</v>
      </c>
      <c r="D83" s="30">
        <f t="shared" si="3"/>
        <v>289.995</v>
      </c>
      <c r="E83" s="31"/>
      <c r="F83" s="32">
        <f t="shared" si="4"/>
        <v>0</v>
      </c>
    </row>
    <row r="84" spans="1:6" s="3" customFormat="1">
      <c r="A84" s="27">
        <v>12014530</v>
      </c>
      <c r="B84" s="29" t="s">
        <v>100</v>
      </c>
      <c r="C84" s="30">
        <v>579.99</v>
      </c>
      <c r="D84" s="30">
        <f t="shared" si="3"/>
        <v>289.995</v>
      </c>
      <c r="E84" s="31"/>
      <c r="F84" s="32">
        <f t="shared" si="4"/>
        <v>0</v>
      </c>
    </row>
    <row r="85" spans="1:6" s="3" customFormat="1">
      <c r="A85" s="27">
        <v>12014560</v>
      </c>
      <c r="B85" s="29" t="s">
        <v>101</v>
      </c>
      <c r="C85" s="30">
        <v>579.99</v>
      </c>
      <c r="D85" s="30">
        <f t="shared" si="3"/>
        <v>289.995</v>
      </c>
      <c r="E85" s="31"/>
      <c r="F85" s="32">
        <f t="shared" si="4"/>
        <v>0</v>
      </c>
    </row>
    <row r="86" spans="1:6" s="3" customFormat="1">
      <c r="A86" s="27">
        <v>12014590</v>
      </c>
      <c r="B86" s="29" t="s">
        <v>102</v>
      </c>
      <c r="C86" s="30">
        <v>579.99</v>
      </c>
      <c r="D86" s="30">
        <f t="shared" si="3"/>
        <v>289.995</v>
      </c>
      <c r="E86" s="31"/>
      <c r="F86" s="32">
        <f t="shared" si="4"/>
        <v>0</v>
      </c>
    </row>
    <row r="87" spans="1:6" s="3" customFormat="1">
      <c r="A87" s="27">
        <v>12014601</v>
      </c>
      <c r="B87" s="29" t="s">
        <v>103</v>
      </c>
      <c r="C87" s="30">
        <v>579.99</v>
      </c>
      <c r="D87" s="30">
        <f t="shared" si="3"/>
        <v>289.995</v>
      </c>
      <c r="E87" s="31"/>
      <c r="F87" s="32">
        <f t="shared" si="4"/>
        <v>0</v>
      </c>
    </row>
    <row r="88" spans="1:6" s="3" customFormat="1" ht="16.5" thickBot="1">
      <c r="A88" s="33">
        <v>12014620</v>
      </c>
      <c r="B88" s="35" t="s">
        <v>104</v>
      </c>
      <c r="C88" s="155">
        <v>579.99</v>
      </c>
      <c r="D88" s="155">
        <f t="shared" si="3"/>
        <v>289.995</v>
      </c>
      <c r="E88" s="37"/>
      <c r="F88" s="38">
        <f t="shared" si="4"/>
        <v>0</v>
      </c>
    </row>
    <row r="89" spans="1:6" s="3" customFormat="1">
      <c r="A89" s="21">
        <v>12030400</v>
      </c>
      <c r="B89" s="40" t="s">
        <v>105</v>
      </c>
      <c r="C89" s="156">
        <v>459.99</v>
      </c>
      <c r="D89" s="154">
        <f t="shared" si="3"/>
        <v>229.995</v>
      </c>
      <c r="E89" s="25"/>
      <c r="F89" s="42">
        <f t="shared" si="4"/>
        <v>0</v>
      </c>
    </row>
    <row r="90" spans="1:6" s="3" customFormat="1">
      <c r="A90" s="27">
        <v>12030440</v>
      </c>
      <c r="B90" s="43" t="s">
        <v>106</v>
      </c>
      <c r="C90" s="44">
        <v>459.99</v>
      </c>
      <c r="D90" s="30">
        <f t="shared" si="3"/>
        <v>229.995</v>
      </c>
      <c r="E90" s="31"/>
      <c r="F90" s="45">
        <f t="shared" si="4"/>
        <v>0</v>
      </c>
    </row>
    <row r="91" spans="1:6" s="3" customFormat="1">
      <c r="A91" s="27">
        <v>12030480</v>
      </c>
      <c r="B91" s="43" t="s">
        <v>107</v>
      </c>
      <c r="C91" s="44">
        <v>459.99</v>
      </c>
      <c r="D91" s="30">
        <f t="shared" si="3"/>
        <v>229.995</v>
      </c>
      <c r="E91" s="31"/>
      <c r="F91" s="45">
        <f t="shared" si="4"/>
        <v>0</v>
      </c>
    </row>
    <row r="92" spans="1:6" s="3" customFormat="1">
      <c r="A92" s="27">
        <v>12030520</v>
      </c>
      <c r="B92" s="43" t="s">
        <v>108</v>
      </c>
      <c r="C92" s="44">
        <v>459.99</v>
      </c>
      <c r="D92" s="30">
        <f t="shared" si="3"/>
        <v>229.995</v>
      </c>
      <c r="E92" s="31"/>
      <c r="F92" s="45">
        <f t="shared" si="4"/>
        <v>0</v>
      </c>
    </row>
    <row r="93" spans="1:6" s="3" customFormat="1">
      <c r="A93" s="27">
        <v>12030560</v>
      </c>
      <c r="B93" s="43" t="s">
        <v>109</v>
      </c>
      <c r="C93" s="44">
        <v>459.99</v>
      </c>
      <c r="D93" s="30">
        <f t="shared" si="3"/>
        <v>229.995</v>
      </c>
      <c r="E93" s="31"/>
      <c r="F93" s="45">
        <f t="shared" si="4"/>
        <v>0</v>
      </c>
    </row>
    <row r="94" spans="1:6" s="3" customFormat="1">
      <c r="A94" s="27">
        <v>12031430</v>
      </c>
      <c r="B94" s="29" t="s">
        <v>110</v>
      </c>
      <c r="C94" s="30">
        <v>459.99</v>
      </c>
      <c r="D94" s="30">
        <f t="shared" si="3"/>
        <v>229.995</v>
      </c>
      <c r="E94" s="31"/>
      <c r="F94" s="32">
        <f t="shared" si="4"/>
        <v>0</v>
      </c>
    </row>
    <row r="95" spans="1:6" s="3" customFormat="1">
      <c r="A95" s="27">
        <v>12031470</v>
      </c>
      <c r="B95" s="29" t="s">
        <v>111</v>
      </c>
      <c r="C95" s="30">
        <v>459.99</v>
      </c>
      <c r="D95" s="30">
        <f t="shared" si="3"/>
        <v>229.995</v>
      </c>
      <c r="E95" s="31"/>
      <c r="F95" s="32">
        <f t="shared" si="4"/>
        <v>0</v>
      </c>
    </row>
    <row r="96" spans="1:6" s="3" customFormat="1">
      <c r="A96" s="27">
        <v>12031510</v>
      </c>
      <c r="B96" s="29" t="s">
        <v>112</v>
      </c>
      <c r="C96" s="30">
        <v>459.99</v>
      </c>
      <c r="D96" s="30">
        <f t="shared" si="3"/>
        <v>229.995</v>
      </c>
      <c r="E96" s="31"/>
      <c r="F96" s="32">
        <f t="shared" si="4"/>
        <v>0</v>
      </c>
    </row>
    <row r="97" spans="1:6" s="3" customFormat="1" ht="16.5" thickBot="1">
      <c r="A97" s="33">
        <v>12031550</v>
      </c>
      <c r="B97" s="35" t="s">
        <v>113</v>
      </c>
      <c r="C97" s="155">
        <v>459.99</v>
      </c>
      <c r="D97" s="155">
        <f t="shared" si="3"/>
        <v>229.995</v>
      </c>
      <c r="E97" s="37"/>
      <c r="F97" s="38">
        <f t="shared" si="4"/>
        <v>0</v>
      </c>
    </row>
    <row r="98" spans="1:6" s="3" customFormat="1">
      <c r="A98" s="21">
        <v>12033580</v>
      </c>
      <c r="B98" s="23" t="s">
        <v>1</v>
      </c>
      <c r="C98" s="154">
        <v>749.99</v>
      </c>
      <c r="D98" s="154">
        <f t="shared" si="3"/>
        <v>374.995</v>
      </c>
      <c r="E98" s="25">
        <v>1</v>
      </c>
      <c r="F98" s="26">
        <f t="shared" si="4"/>
        <v>374.995</v>
      </c>
    </row>
    <row r="99" spans="1:6" s="3" customFormat="1">
      <c r="A99" s="27">
        <v>12033610</v>
      </c>
      <c r="B99" s="29" t="s">
        <v>2</v>
      </c>
      <c r="C99" s="30">
        <v>749.99</v>
      </c>
      <c r="D99" s="30">
        <f t="shared" si="3"/>
        <v>374.995</v>
      </c>
      <c r="E99" s="31"/>
      <c r="F99" s="32">
        <f t="shared" si="4"/>
        <v>0</v>
      </c>
    </row>
    <row r="100" spans="1:6" s="3" customFormat="1" ht="16.5" thickBot="1">
      <c r="A100" s="33">
        <v>12033640</v>
      </c>
      <c r="B100" s="35" t="s">
        <v>3</v>
      </c>
      <c r="C100" s="155">
        <v>749.99</v>
      </c>
      <c r="D100" s="155">
        <f t="shared" si="3"/>
        <v>374.995</v>
      </c>
      <c r="E100" s="37"/>
      <c r="F100" s="38">
        <f t="shared" si="4"/>
        <v>0</v>
      </c>
    </row>
    <row r="101" spans="1:6" s="3" customFormat="1">
      <c r="A101" s="21">
        <v>12035480</v>
      </c>
      <c r="B101" s="40" t="s">
        <v>114</v>
      </c>
      <c r="C101" s="156">
        <v>699.99</v>
      </c>
      <c r="D101" s="154">
        <f t="shared" si="3"/>
        <v>349.995</v>
      </c>
      <c r="E101" s="25"/>
      <c r="F101" s="42">
        <f t="shared" si="4"/>
        <v>0</v>
      </c>
    </row>
    <row r="102" spans="1:6" s="3" customFormat="1">
      <c r="A102" s="27">
        <v>12035520</v>
      </c>
      <c r="B102" s="43" t="s">
        <v>115</v>
      </c>
      <c r="C102" s="44">
        <v>699.99</v>
      </c>
      <c r="D102" s="30">
        <f t="shared" si="3"/>
        <v>349.995</v>
      </c>
      <c r="E102" s="31"/>
      <c r="F102" s="45">
        <f t="shared" si="4"/>
        <v>0</v>
      </c>
    </row>
    <row r="103" spans="1:6" s="3" customFormat="1" ht="16.5" thickBot="1">
      <c r="A103" s="33">
        <v>12035560</v>
      </c>
      <c r="B103" s="46" t="s">
        <v>116</v>
      </c>
      <c r="C103" s="157">
        <v>699.99</v>
      </c>
      <c r="D103" s="155">
        <f t="shared" si="3"/>
        <v>349.995</v>
      </c>
      <c r="E103" s="37"/>
      <c r="F103" s="48">
        <f t="shared" si="4"/>
        <v>0</v>
      </c>
    </row>
    <row r="104" spans="1:6" s="3" customFormat="1">
      <c r="A104" s="21">
        <v>12007480</v>
      </c>
      <c r="B104" s="23" t="s">
        <v>117</v>
      </c>
      <c r="C104" s="154">
        <v>319.99</v>
      </c>
      <c r="D104" s="154">
        <f t="shared" si="3"/>
        <v>159.995</v>
      </c>
      <c r="E104" s="25"/>
      <c r="F104" s="26">
        <f t="shared" si="4"/>
        <v>0</v>
      </c>
    </row>
    <row r="105" spans="1:6" s="3" customFormat="1">
      <c r="A105" s="27">
        <v>12007520</v>
      </c>
      <c r="B105" s="29" t="s">
        <v>118</v>
      </c>
      <c r="C105" s="30">
        <v>319.99</v>
      </c>
      <c r="D105" s="30">
        <f t="shared" si="3"/>
        <v>159.995</v>
      </c>
      <c r="E105" s="31"/>
      <c r="F105" s="32">
        <f t="shared" si="4"/>
        <v>0</v>
      </c>
    </row>
    <row r="106" spans="1:6" s="3" customFormat="1">
      <c r="A106" s="27">
        <v>12007550</v>
      </c>
      <c r="B106" s="29" t="s">
        <v>119</v>
      </c>
      <c r="C106" s="30">
        <v>319.99</v>
      </c>
      <c r="D106" s="30">
        <f t="shared" si="3"/>
        <v>159.995</v>
      </c>
      <c r="E106" s="31"/>
      <c r="F106" s="32">
        <f t="shared" si="4"/>
        <v>0</v>
      </c>
    </row>
    <row r="107" spans="1:6" s="3" customFormat="1">
      <c r="A107" s="27">
        <v>12007580</v>
      </c>
      <c r="B107" s="29" t="s">
        <v>120</v>
      </c>
      <c r="C107" s="30">
        <v>319.99</v>
      </c>
      <c r="D107" s="30">
        <f t="shared" si="3"/>
        <v>159.995</v>
      </c>
      <c r="E107" s="31"/>
      <c r="F107" s="32">
        <f t="shared" si="4"/>
        <v>0</v>
      </c>
    </row>
    <row r="108" spans="1:6" s="3" customFormat="1">
      <c r="A108" s="27">
        <v>12007591</v>
      </c>
      <c r="B108" s="29" t="s">
        <v>121</v>
      </c>
      <c r="C108" s="30">
        <v>319.99</v>
      </c>
      <c r="D108" s="30">
        <f t="shared" si="3"/>
        <v>159.995</v>
      </c>
      <c r="E108" s="31"/>
      <c r="F108" s="32">
        <f t="shared" si="4"/>
        <v>0</v>
      </c>
    </row>
    <row r="109" spans="1:6" s="3" customFormat="1">
      <c r="A109" s="27">
        <v>12007610</v>
      </c>
      <c r="B109" s="29" t="s">
        <v>122</v>
      </c>
      <c r="C109" s="30">
        <v>319.99</v>
      </c>
      <c r="D109" s="30">
        <f t="shared" si="3"/>
        <v>159.995</v>
      </c>
      <c r="E109" s="31"/>
      <c r="F109" s="32">
        <f t="shared" si="4"/>
        <v>0</v>
      </c>
    </row>
    <row r="110" spans="1:6" s="3" customFormat="1" ht="16.5" thickBot="1">
      <c r="A110" s="33">
        <v>12007621</v>
      </c>
      <c r="B110" s="35" t="s">
        <v>123</v>
      </c>
      <c r="C110" s="155">
        <v>319.99</v>
      </c>
      <c r="D110" s="155">
        <f t="shared" si="3"/>
        <v>159.995</v>
      </c>
      <c r="E110" s="37"/>
      <c r="F110" s="38">
        <f t="shared" si="4"/>
        <v>0</v>
      </c>
    </row>
    <row r="111" spans="1:6" s="3" customFormat="1">
      <c r="A111" s="21">
        <v>12026380</v>
      </c>
      <c r="B111" s="53" t="s">
        <v>124</v>
      </c>
      <c r="C111" s="165">
        <v>319.99</v>
      </c>
      <c r="D111" s="154">
        <f t="shared" ref="D111:D142" si="5">C111*0.5</f>
        <v>159.995</v>
      </c>
      <c r="E111" s="25"/>
      <c r="F111" s="54">
        <f t="shared" si="4"/>
        <v>0</v>
      </c>
    </row>
    <row r="112" spans="1:6" s="3" customFormat="1">
      <c r="A112" s="27">
        <v>12026410</v>
      </c>
      <c r="B112" s="55" t="s">
        <v>125</v>
      </c>
      <c r="C112" s="56">
        <v>319.99</v>
      </c>
      <c r="D112" s="30">
        <f t="shared" si="5"/>
        <v>159.995</v>
      </c>
      <c r="E112" s="31"/>
      <c r="F112" s="57">
        <f t="shared" si="4"/>
        <v>0</v>
      </c>
    </row>
    <row r="113" spans="1:6" s="3" customFormat="1">
      <c r="A113" s="27">
        <v>12026440</v>
      </c>
      <c r="B113" s="58" t="s">
        <v>126</v>
      </c>
      <c r="C113" s="59">
        <v>319.99</v>
      </c>
      <c r="D113" s="30">
        <f t="shared" si="5"/>
        <v>159.995</v>
      </c>
      <c r="E113" s="31"/>
      <c r="F113" s="60">
        <f t="shared" si="4"/>
        <v>0</v>
      </c>
    </row>
    <row r="114" spans="1:6" s="3" customFormat="1">
      <c r="A114" s="27">
        <v>12026470</v>
      </c>
      <c r="B114" s="55" t="s">
        <v>127</v>
      </c>
      <c r="C114" s="56">
        <v>319.99</v>
      </c>
      <c r="D114" s="30">
        <f t="shared" si="5"/>
        <v>159.995</v>
      </c>
      <c r="E114" s="31"/>
      <c r="F114" s="57">
        <f t="shared" si="4"/>
        <v>0</v>
      </c>
    </row>
    <row r="115" spans="1:6" s="3" customFormat="1">
      <c r="A115" s="27">
        <v>12026500</v>
      </c>
      <c r="B115" s="55" t="s">
        <v>128</v>
      </c>
      <c r="C115" s="56">
        <v>319.99</v>
      </c>
      <c r="D115" s="30">
        <f t="shared" si="5"/>
        <v>159.995</v>
      </c>
      <c r="E115" s="31"/>
      <c r="F115" s="57">
        <f t="shared" si="4"/>
        <v>0</v>
      </c>
    </row>
    <row r="116" spans="1:6" s="3" customFormat="1" ht="16.5" thickBot="1">
      <c r="A116" s="33">
        <v>12026530</v>
      </c>
      <c r="B116" s="61" t="s">
        <v>129</v>
      </c>
      <c r="C116" s="160">
        <v>319.99</v>
      </c>
      <c r="D116" s="155">
        <f t="shared" si="5"/>
        <v>159.995</v>
      </c>
      <c r="E116" s="37"/>
      <c r="F116" s="62">
        <f t="shared" si="4"/>
        <v>0</v>
      </c>
    </row>
    <row r="117" spans="1:6" s="3" customFormat="1">
      <c r="A117" s="21">
        <v>12008480</v>
      </c>
      <c r="B117" s="23" t="s">
        <v>130</v>
      </c>
      <c r="C117" s="154">
        <v>359.99</v>
      </c>
      <c r="D117" s="154">
        <f t="shared" si="5"/>
        <v>179.995</v>
      </c>
      <c r="E117" s="25"/>
      <c r="F117" s="26">
        <f t="shared" si="4"/>
        <v>0</v>
      </c>
    </row>
    <row r="118" spans="1:6" s="3" customFormat="1">
      <c r="A118" s="27">
        <v>12008520</v>
      </c>
      <c r="B118" s="29" t="s">
        <v>131</v>
      </c>
      <c r="C118" s="30">
        <v>359.99</v>
      </c>
      <c r="D118" s="30">
        <f t="shared" si="5"/>
        <v>179.995</v>
      </c>
      <c r="E118" s="31"/>
      <c r="F118" s="32">
        <f t="shared" si="4"/>
        <v>0</v>
      </c>
    </row>
    <row r="119" spans="1:6" s="3" customFormat="1">
      <c r="A119" s="27">
        <v>12008550</v>
      </c>
      <c r="B119" s="29" t="s">
        <v>132</v>
      </c>
      <c r="C119" s="30">
        <v>359.99</v>
      </c>
      <c r="D119" s="30">
        <f t="shared" si="5"/>
        <v>179.995</v>
      </c>
      <c r="E119" s="31"/>
      <c r="F119" s="32">
        <f t="shared" si="4"/>
        <v>0</v>
      </c>
    </row>
    <row r="120" spans="1:6" s="3" customFormat="1">
      <c r="A120" s="27">
        <v>12008580</v>
      </c>
      <c r="B120" s="29" t="s">
        <v>133</v>
      </c>
      <c r="C120" s="30">
        <v>359.99</v>
      </c>
      <c r="D120" s="30">
        <f t="shared" si="5"/>
        <v>179.995</v>
      </c>
      <c r="E120" s="31"/>
      <c r="F120" s="32">
        <f t="shared" si="4"/>
        <v>0</v>
      </c>
    </row>
    <row r="121" spans="1:6" s="3" customFormat="1">
      <c r="A121" s="27">
        <v>12008591</v>
      </c>
      <c r="B121" s="29" t="s">
        <v>134</v>
      </c>
      <c r="C121" s="30">
        <v>359.99</v>
      </c>
      <c r="D121" s="30">
        <f t="shared" si="5"/>
        <v>179.995</v>
      </c>
      <c r="E121" s="31"/>
      <c r="F121" s="32">
        <f t="shared" si="4"/>
        <v>0</v>
      </c>
    </row>
    <row r="122" spans="1:6" s="3" customFormat="1">
      <c r="A122" s="27">
        <v>12008610</v>
      </c>
      <c r="B122" s="29" t="s">
        <v>135</v>
      </c>
      <c r="C122" s="30">
        <v>359.99</v>
      </c>
      <c r="D122" s="30">
        <f t="shared" si="5"/>
        <v>179.995</v>
      </c>
      <c r="E122" s="31"/>
      <c r="F122" s="32">
        <f t="shared" si="4"/>
        <v>0</v>
      </c>
    </row>
    <row r="123" spans="1:6" s="3" customFormat="1">
      <c r="A123" s="27">
        <v>12008621</v>
      </c>
      <c r="B123" s="29" t="s">
        <v>136</v>
      </c>
      <c r="C123" s="30">
        <v>359.99</v>
      </c>
      <c r="D123" s="30">
        <f t="shared" si="5"/>
        <v>179.995</v>
      </c>
      <c r="E123" s="31"/>
      <c r="F123" s="32">
        <f t="shared" si="4"/>
        <v>0</v>
      </c>
    </row>
    <row r="124" spans="1:6" s="3" customFormat="1">
      <c r="A124" s="27">
        <v>12009530</v>
      </c>
      <c r="B124" s="29" t="s">
        <v>137</v>
      </c>
      <c r="C124" s="30">
        <v>359.99</v>
      </c>
      <c r="D124" s="30">
        <f t="shared" si="5"/>
        <v>179.995</v>
      </c>
      <c r="E124" s="31"/>
      <c r="F124" s="32">
        <f t="shared" si="4"/>
        <v>0</v>
      </c>
    </row>
    <row r="125" spans="1:6" s="3" customFormat="1">
      <c r="A125" s="27">
        <v>12009560</v>
      </c>
      <c r="B125" s="29" t="s">
        <v>138</v>
      </c>
      <c r="C125" s="30">
        <v>359.99</v>
      </c>
      <c r="D125" s="30">
        <f t="shared" si="5"/>
        <v>179.995</v>
      </c>
      <c r="E125" s="31"/>
      <c r="F125" s="32">
        <f t="shared" si="4"/>
        <v>0</v>
      </c>
    </row>
    <row r="126" spans="1:6" s="3" customFormat="1">
      <c r="A126" s="27">
        <v>12009590</v>
      </c>
      <c r="B126" s="29" t="s">
        <v>139</v>
      </c>
      <c r="C126" s="30">
        <v>359.99</v>
      </c>
      <c r="D126" s="30">
        <f t="shared" si="5"/>
        <v>179.995</v>
      </c>
      <c r="E126" s="31"/>
      <c r="F126" s="32">
        <f t="shared" si="4"/>
        <v>0</v>
      </c>
    </row>
    <row r="127" spans="1:6" s="3" customFormat="1">
      <c r="A127" s="27">
        <v>12009622</v>
      </c>
      <c r="B127" s="29" t="s">
        <v>140</v>
      </c>
      <c r="C127" s="30">
        <v>359.99</v>
      </c>
      <c r="D127" s="30">
        <f t="shared" si="5"/>
        <v>179.995</v>
      </c>
      <c r="E127" s="31"/>
      <c r="F127" s="32">
        <f>E127*D127</f>
        <v>0</v>
      </c>
    </row>
    <row r="128" spans="1:6" s="3" customFormat="1" ht="16.5" thickBot="1">
      <c r="A128" s="33">
        <v>12009601</v>
      </c>
      <c r="B128" s="35" t="s">
        <v>141</v>
      </c>
      <c r="C128" s="155">
        <v>359.99</v>
      </c>
      <c r="D128" s="155">
        <f t="shared" si="5"/>
        <v>179.995</v>
      </c>
      <c r="E128" s="37"/>
      <c r="F128" s="38">
        <f t="shared" si="4"/>
        <v>0</v>
      </c>
    </row>
    <row r="129" spans="1:6" s="3" customFormat="1">
      <c r="A129" s="21">
        <v>12027380</v>
      </c>
      <c r="B129" s="23" t="s">
        <v>142</v>
      </c>
      <c r="C129" s="154">
        <v>359.99</v>
      </c>
      <c r="D129" s="154">
        <f t="shared" si="5"/>
        <v>179.995</v>
      </c>
      <c r="E129" s="25"/>
      <c r="F129" s="26">
        <f t="shared" si="4"/>
        <v>0</v>
      </c>
    </row>
    <row r="130" spans="1:6" s="3" customFormat="1">
      <c r="A130" s="27">
        <v>12027410</v>
      </c>
      <c r="B130" s="29" t="s">
        <v>143</v>
      </c>
      <c r="C130" s="30">
        <v>359.99</v>
      </c>
      <c r="D130" s="30">
        <f t="shared" si="5"/>
        <v>179.995</v>
      </c>
      <c r="E130" s="31"/>
      <c r="F130" s="32">
        <f t="shared" si="4"/>
        <v>0</v>
      </c>
    </row>
    <row r="131" spans="1:6" s="3" customFormat="1">
      <c r="A131" s="27">
        <v>12027440</v>
      </c>
      <c r="B131" s="29" t="s">
        <v>144</v>
      </c>
      <c r="C131" s="30">
        <v>359.99</v>
      </c>
      <c r="D131" s="30">
        <f t="shared" si="5"/>
        <v>179.995</v>
      </c>
      <c r="E131" s="31"/>
      <c r="F131" s="32">
        <f t="shared" si="4"/>
        <v>0</v>
      </c>
    </row>
    <row r="132" spans="1:6" s="3" customFormat="1">
      <c r="A132" s="27">
        <v>12027470</v>
      </c>
      <c r="B132" s="29" t="s">
        <v>145</v>
      </c>
      <c r="C132" s="30">
        <v>359.99</v>
      </c>
      <c r="D132" s="30">
        <f t="shared" si="5"/>
        <v>179.995</v>
      </c>
      <c r="E132" s="31"/>
      <c r="F132" s="32">
        <f t="shared" si="4"/>
        <v>0</v>
      </c>
    </row>
    <row r="133" spans="1:6" s="3" customFormat="1">
      <c r="A133" s="27">
        <v>12027500</v>
      </c>
      <c r="B133" s="29" t="s">
        <v>146</v>
      </c>
      <c r="C133" s="30">
        <v>359.99</v>
      </c>
      <c r="D133" s="30">
        <f t="shared" si="5"/>
        <v>179.995</v>
      </c>
      <c r="E133" s="31"/>
      <c r="F133" s="32">
        <f t="shared" si="4"/>
        <v>0</v>
      </c>
    </row>
    <row r="134" spans="1:6" s="3" customFormat="1">
      <c r="A134" s="27">
        <v>12027530</v>
      </c>
      <c r="B134" s="51" t="s">
        <v>147</v>
      </c>
      <c r="C134" s="30">
        <v>359.99</v>
      </c>
      <c r="D134" s="30">
        <f t="shared" si="5"/>
        <v>179.995</v>
      </c>
      <c r="E134" s="31"/>
      <c r="F134" s="32">
        <f t="shared" si="4"/>
        <v>0</v>
      </c>
    </row>
    <row r="135" spans="1:6" s="3" customFormat="1">
      <c r="A135" s="27">
        <v>12036440</v>
      </c>
      <c r="B135" s="51" t="s">
        <v>148</v>
      </c>
      <c r="C135" s="30">
        <v>359.99</v>
      </c>
      <c r="D135" s="30">
        <f t="shared" si="5"/>
        <v>179.995</v>
      </c>
      <c r="E135" s="31"/>
      <c r="F135" s="32">
        <f t="shared" si="4"/>
        <v>0</v>
      </c>
    </row>
    <row r="136" spans="1:6" s="3" customFormat="1">
      <c r="A136" s="27">
        <v>12036480</v>
      </c>
      <c r="B136" s="51" t="s">
        <v>149</v>
      </c>
      <c r="C136" s="30">
        <v>359.99</v>
      </c>
      <c r="D136" s="30">
        <f t="shared" si="5"/>
        <v>179.995</v>
      </c>
      <c r="E136" s="31"/>
      <c r="F136" s="32">
        <f t="shared" si="4"/>
        <v>0</v>
      </c>
    </row>
    <row r="137" spans="1:6" s="3" customFormat="1" ht="16.5" thickBot="1">
      <c r="A137" s="33">
        <v>12036520</v>
      </c>
      <c r="B137" s="52" t="s">
        <v>150</v>
      </c>
      <c r="C137" s="155">
        <v>359.99</v>
      </c>
      <c r="D137" s="155">
        <f t="shared" si="5"/>
        <v>179.995</v>
      </c>
      <c r="E137" s="37"/>
      <c r="F137" s="38">
        <f t="shared" si="4"/>
        <v>0</v>
      </c>
    </row>
    <row r="138" spans="1:6" s="3" customFormat="1">
      <c r="A138" s="21">
        <v>12006100</v>
      </c>
      <c r="B138" s="63" t="s">
        <v>151</v>
      </c>
      <c r="C138" s="162">
        <v>249.99</v>
      </c>
      <c r="D138" s="154">
        <f t="shared" si="5"/>
        <v>124.995</v>
      </c>
      <c r="E138" s="25"/>
      <c r="F138" s="64">
        <f t="shared" si="4"/>
        <v>0</v>
      </c>
    </row>
    <row r="139" spans="1:6" s="3" customFormat="1">
      <c r="A139" s="27">
        <v>12006200</v>
      </c>
      <c r="B139" s="65" t="s">
        <v>152</v>
      </c>
      <c r="C139" s="66">
        <v>249.99</v>
      </c>
      <c r="D139" s="30">
        <f t="shared" si="5"/>
        <v>124.995</v>
      </c>
      <c r="E139" s="31"/>
      <c r="F139" s="67">
        <f t="shared" si="4"/>
        <v>0</v>
      </c>
    </row>
    <row r="140" spans="1:6" s="3" customFormat="1">
      <c r="A140" s="27">
        <v>12006300</v>
      </c>
      <c r="B140" s="68" t="s">
        <v>153</v>
      </c>
      <c r="C140" s="66">
        <v>249.99</v>
      </c>
      <c r="D140" s="30">
        <f t="shared" si="5"/>
        <v>124.995</v>
      </c>
      <c r="E140" s="31"/>
      <c r="F140" s="67">
        <f t="shared" si="4"/>
        <v>0</v>
      </c>
    </row>
    <row r="141" spans="1:6" s="3" customFormat="1" ht="16.5" thickBot="1">
      <c r="A141" s="33">
        <v>12006400</v>
      </c>
      <c r="B141" s="69" t="s">
        <v>154</v>
      </c>
      <c r="C141" s="163">
        <v>249.99</v>
      </c>
      <c r="D141" s="155">
        <f t="shared" si="5"/>
        <v>124.995</v>
      </c>
      <c r="E141" s="37"/>
      <c r="F141" s="70">
        <f t="shared" si="4"/>
        <v>0</v>
      </c>
    </row>
    <row r="142" spans="1:6" s="3" customFormat="1">
      <c r="A142" s="21">
        <v>12010530</v>
      </c>
      <c r="B142" s="23" t="s">
        <v>155</v>
      </c>
      <c r="C142" s="154">
        <v>419.99</v>
      </c>
      <c r="D142" s="154">
        <f t="shared" si="5"/>
        <v>209.995</v>
      </c>
      <c r="E142" s="25"/>
      <c r="F142" s="26">
        <f t="shared" si="4"/>
        <v>0</v>
      </c>
    </row>
    <row r="143" spans="1:6" s="2" customFormat="1">
      <c r="A143" s="27">
        <v>12010550</v>
      </c>
      <c r="B143" s="29" t="s">
        <v>156</v>
      </c>
      <c r="C143" s="30">
        <v>419.99</v>
      </c>
      <c r="D143" s="30">
        <f t="shared" ref="D143:D174" si="6">C143*0.5</f>
        <v>209.995</v>
      </c>
      <c r="E143" s="31"/>
      <c r="F143" s="32">
        <f t="shared" ref="F143:F155" si="7">E143*D143</f>
        <v>0</v>
      </c>
    </row>
    <row r="144" spans="1:6" s="2" customFormat="1">
      <c r="A144" s="27">
        <v>12010570</v>
      </c>
      <c r="B144" s="29" t="s">
        <v>157</v>
      </c>
      <c r="C144" s="30">
        <v>419.99</v>
      </c>
      <c r="D144" s="30">
        <f t="shared" si="6"/>
        <v>209.995</v>
      </c>
      <c r="E144" s="31"/>
      <c r="F144" s="32">
        <f t="shared" si="7"/>
        <v>0</v>
      </c>
    </row>
    <row r="145" spans="1:6" s="3" customFormat="1">
      <c r="A145" s="27">
        <v>12010581</v>
      </c>
      <c r="B145" s="29" t="s">
        <v>158</v>
      </c>
      <c r="C145" s="30">
        <v>419.99</v>
      </c>
      <c r="D145" s="30">
        <f t="shared" si="6"/>
        <v>209.995</v>
      </c>
      <c r="E145" s="31"/>
      <c r="F145" s="32">
        <f t="shared" si="7"/>
        <v>0</v>
      </c>
    </row>
    <row r="146" spans="1:6" s="3" customFormat="1">
      <c r="A146" s="27">
        <v>12010590</v>
      </c>
      <c r="B146" s="29" t="s">
        <v>159</v>
      </c>
      <c r="C146" s="30">
        <v>419.99</v>
      </c>
      <c r="D146" s="30">
        <f t="shared" si="6"/>
        <v>209.995</v>
      </c>
      <c r="E146" s="31"/>
      <c r="F146" s="32">
        <f t="shared" si="7"/>
        <v>0</v>
      </c>
    </row>
    <row r="147" spans="1:6" s="3" customFormat="1">
      <c r="A147" s="27">
        <v>12010610</v>
      </c>
      <c r="B147" s="29" t="s">
        <v>160</v>
      </c>
      <c r="C147" s="30">
        <v>419.99</v>
      </c>
      <c r="D147" s="30">
        <f t="shared" si="6"/>
        <v>209.995</v>
      </c>
      <c r="E147" s="31"/>
      <c r="F147" s="32">
        <f t="shared" si="7"/>
        <v>0</v>
      </c>
    </row>
    <row r="148" spans="1:6" s="3" customFormat="1">
      <c r="A148" s="27">
        <v>12010621</v>
      </c>
      <c r="B148" s="29" t="s">
        <v>161</v>
      </c>
      <c r="C148" s="30">
        <v>419.99</v>
      </c>
      <c r="D148" s="30">
        <f t="shared" si="6"/>
        <v>209.995</v>
      </c>
      <c r="E148" s="31"/>
      <c r="F148" s="32">
        <f t="shared" si="7"/>
        <v>0</v>
      </c>
    </row>
    <row r="149" spans="1:6" s="3" customFormat="1">
      <c r="A149" s="27">
        <v>12010661</v>
      </c>
      <c r="B149" s="29" t="s">
        <v>162</v>
      </c>
      <c r="C149" s="30">
        <v>419.99</v>
      </c>
      <c r="D149" s="30">
        <f t="shared" si="6"/>
        <v>209.995</v>
      </c>
      <c r="E149" s="31"/>
      <c r="F149" s="32">
        <f t="shared" si="7"/>
        <v>0</v>
      </c>
    </row>
    <row r="150" spans="1:6" s="3" customFormat="1">
      <c r="A150" s="27">
        <v>12011530</v>
      </c>
      <c r="B150" s="29" t="s">
        <v>163</v>
      </c>
      <c r="C150" s="30">
        <v>419.99</v>
      </c>
      <c r="D150" s="30">
        <f t="shared" si="6"/>
        <v>209.995</v>
      </c>
      <c r="E150" s="31"/>
      <c r="F150" s="32">
        <f t="shared" si="7"/>
        <v>0</v>
      </c>
    </row>
    <row r="151" spans="1:6" s="3" customFormat="1">
      <c r="A151" s="27">
        <v>12011560</v>
      </c>
      <c r="B151" s="29" t="s">
        <v>164</v>
      </c>
      <c r="C151" s="30">
        <v>419.99</v>
      </c>
      <c r="D151" s="30">
        <f t="shared" si="6"/>
        <v>209.995</v>
      </c>
      <c r="E151" s="31"/>
      <c r="F151" s="32">
        <f t="shared" si="7"/>
        <v>0</v>
      </c>
    </row>
    <row r="152" spans="1:6" s="3" customFormat="1">
      <c r="A152" s="27">
        <v>12011590</v>
      </c>
      <c r="B152" s="29" t="s">
        <v>165</v>
      </c>
      <c r="C152" s="30">
        <v>419.99</v>
      </c>
      <c r="D152" s="30">
        <f t="shared" si="6"/>
        <v>209.995</v>
      </c>
      <c r="E152" s="31"/>
      <c r="F152" s="32">
        <f t="shared" si="7"/>
        <v>0</v>
      </c>
    </row>
    <row r="153" spans="1:6" s="3" customFormat="1">
      <c r="A153" s="27">
        <v>12011601</v>
      </c>
      <c r="B153" s="29" t="s">
        <v>166</v>
      </c>
      <c r="C153" s="30">
        <v>419.99</v>
      </c>
      <c r="D153" s="30">
        <f t="shared" si="6"/>
        <v>209.995</v>
      </c>
      <c r="E153" s="31"/>
      <c r="F153" s="32">
        <f t="shared" si="7"/>
        <v>0</v>
      </c>
    </row>
    <row r="154" spans="1:6" s="3" customFormat="1">
      <c r="A154" s="27">
        <v>12011612</v>
      </c>
      <c r="B154" s="29" t="s">
        <v>167</v>
      </c>
      <c r="C154" s="30">
        <v>419.99</v>
      </c>
      <c r="D154" s="30">
        <f t="shared" si="6"/>
        <v>209.995</v>
      </c>
      <c r="E154" s="31"/>
      <c r="F154" s="32">
        <f t="shared" si="7"/>
        <v>0</v>
      </c>
    </row>
    <row r="155" spans="1:6" s="3" customFormat="1" ht="16.5" thickBot="1">
      <c r="A155" s="33">
        <v>12011620</v>
      </c>
      <c r="B155" s="35" t="s">
        <v>168</v>
      </c>
      <c r="C155" s="155">
        <v>419.99</v>
      </c>
      <c r="D155" s="155">
        <f t="shared" si="6"/>
        <v>209.995</v>
      </c>
      <c r="E155" s="37"/>
      <c r="F155" s="38">
        <f t="shared" si="7"/>
        <v>0</v>
      </c>
    </row>
    <row r="156" spans="1:6" s="3" customFormat="1">
      <c r="A156" s="21">
        <v>12002500</v>
      </c>
      <c r="B156" s="71" t="s">
        <v>169</v>
      </c>
      <c r="C156" s="161">
        <v>379.99</v>
      </c>
      <c r="D156" s="154">
        <f t="shared" si="6"/>
        <v>189.995</v>
      </c>
      <c r="E156" s="25"/>
      <c r="F156" s="72">
        <f>E156*D156</f>
        <v>0</v>
      </c>
    </row>
    <row r="157" spans="1:6" s="3" customFormat="1">
      <c r="A157" s="27">
        <v>12002530</v>
      </c>
      <c r="B157" s="43" t="s">
        <v>170</v>
      </c>
      <c r="C157" s="44">
        <v>379.99</v>
      </c>
      <c r="D157" s="30">
        <f t="shared" si="6"/>
        <v>189.995</v>
      </c>
      <c r="E157" s="31"/>
      <c r="F157" s="45">
        <f>E157*D157</f>
        <v>0</v>
      </c>
    </row>
    <row r="158" spans="1:6" s="3" customFormat="1">
      <c r="A158" s="27">
        <v>12002550</v>
      </c>
      <c r="B158" s="43" t="s">
        <v>171</v>
      </c>
      <c r="C158" s="44">
        <v>379.99</v>
      </c>
      <c r="D158" s="30">
        <f t="shared" si="6"/>
        <v>189.995</v>
      </c>
      <c r="E158" s="31"/>
      <c r="F158" s="45">
        <f>E158*D158</f>
        <v>0</v>
      </c>
    </row>
    <row r="159" spans="1:6" s="3" customFormat="1">
      <c r="A159" s="27">
        <v>12002551</v>
      </c>
      <c r="B159" s="43" t="s">
        <v>172</v>
      </c>
      <c r="C159" s="44">
        <v>379.99</v>
      </c>
      <c r="D159" s="30">
        <f t="shared" si="6"/>
        <v>189.995</v>
      </c>
      <c r="E159" s="31"/>
      <c r="F159" s="45">
        <f>E159*D159</f>
        <v>0</v>
      </c>
    </row>
    <row r="160" spans="1:6" s="3" customFormat="1" ht="16.5" thickBot="1">
      <c r="A160" s="33">
        <v>12002580</v>
      </c>
      <c r="B160" s="73" t="s">
        <v>173</v>
      </c>
      <c r="C160" s="159">
        <v>379.99</v>
      </c>
      <c r="D160" s="155">
        <f t="shared" si="6"/>
        <v>189.995</v>
      </c>
      <c r="E160" s="37"/>
      <c r="F160" s="74">
        <f>E160*D160</f>
        <v>0</v>
      </c>
    </row>
    <row r="161" spans="1:6" s="3" customFormat="1">
      <c r="A161" s="21">
        <v>12028390</v>
      </c>
      <c r="B161" s="23" t="s">
        <v>174</v>
      </c>
      <c r="C161" s="154">
        <v>399.99</v>
      </c>
      <c r="D161" s="154">
        <f t="shared" si="6"/>
        <v>199.995</v>
      </c>
      <c r="E161" s="25"/>
      <c r="F161" s="26">
        <f t="shared" ref="F161:F191" si="8">E161*D161</f>
        <v>0</v>
      </c>
    </row>
    <row r="162" spans="1:6" s="3" customFormat="1">
      <c r="A162" s="27">
        <v>12028430</v>
      </c>
      <c r="B162" s="29" t="s">
        <v>175</v>
      </c>
      <c r="C162" s="30">
        <v>399.99</v>
      </c>
      <c r="D162" s="30">
        <f t="shared" si="6"/>
        <v>199.995</v>
      </c>
      <c r="E162" s="31"/>
      <c r="F162" s="32">
        <f t="shared" si="8"/>
        <v>0</v>
      </c>
    </row>
    <row r="163" spans="1:6" s="3" customFormat="1">
      <c r="A163" s="27">
        <v>12028470</v>
      </c>
      <c r="B163" s="29" t="s">
        <v>176</v>
      </c>
      <c r="C163" s="30">
        <v>399.99</v>
      </c>
      <c r="D163" s="30">
        <f t="shared" si="6"/>
        <v>199.995</v>
      </c>
      <c r="E163" s="31"/>
      <c r="F163" s="32">
        <f t="shared" si="8"/>
        <v>0</v>
      </c>
    </row>
    <row r="164" spans="1:6" s="3" customFormat="1">
      <c r="A164" s="27">
        <v>12028510</v>
      </c>
      <c r="B164" s="29" t="s">
        <v>177</v>
      </c>
      <c r="C164" s="30">
        <v>399.99</v>
      </c>
      <c r="D164" s="30">
        <f t="shared" si="6"/>
        <v>199.995</v>
      </c>
      <c r="E164" s="31"/>
      <c r="F164" s="32">
        <f t="shared" si="8"/>
        <v>0</v>
      </c>
    </row>
    <row r="165" spans="1:6" s="3" customFormat="1">
      <c r="A165" s="27">
        <v>12028550</v>
      </c>
      <c r="B165" s="29" t="s">
        <v>178</v>
      </c>
      <c r="C165" s="30">
        <v>399.99</v>
      </c>
      <c r="D165" s="30">
        <f t="shared" si="6"/>
        <v>199.995</v>
      </c>
      <c r="E165" s="31"/>
      <c r="F165" s="32">
        <f t="shared" si="8"/>
        <v>0</v>
      </c>
    </row>
    <row r="166" spans="1:6" s="3" customFormat="1">
      <c r="A166" s="27">
        <v>12029400</v>
      </c>
      <c r="B166" s="55" t="s">
        <v>179</v>
      </c>
      <c r="C166" s="56">
        <v>399.99</v>
      </c>
      <c r="D166" s="30">
        <f t="shared" si="6"/>
        <v>199.995</v>
      </c>
      <c r="E166" s="31"/>
      <c r="F166" s="32">
        <f t="shared" si="8"/>
        <v>0</v>
      </c>
    </row>
    <row r="167" spans="1:6" s="3" customFormat="1">
      <c r="A167" s="27">
        <v>12029440</v>
      </c>
      <c r="B167" s="55" t="s">
        <v>180</v>
      </c>
      <c r="C167" s="56">
        <v>399.99</v>
      </c>
      <c r="D167" s="30">
        <f t="shared" si="6"/>
        <v>199.995</v>
      </c>
      <c r="E167" s="31"/>
      <c r="F167" s="57">
        <f t="shared" si="8"/>
        <v>0</v>
      </c>
    </row>
    <row r="168" spans="1:6" s="3" customFormat="1">
      <c r="A168" s="27">
        <v>12029480</v>
      </c>
      <c r="B168" s="55" t="s">
        <v>181</v>
      </c>
      <c r="C168" s="56">
        <v>399.99</v>
      </c>
      <c r="D168" s="30">
        <f t="shared" si="6"/>
        <v>199.995</v>
      </c>
      <c r="E168" s="31"/>
      <c r="F168" s="57">
        <f t="shared" si="8"/>
        <v>0</v>
      </c>
    </row>
    <row r="169" spans="1:6" s="3" customFormat="1" ht="16.5" thickBot="1">
      <c r="A169" s="33">
        <v>12029520</v>
      </c>
      <c r="B169" s="61" t="s">
        <v>182</v>
      </c>
      <c r="C169" s="160">
        <v>399.99</v>
      </c>
      <c r="D169" s="155">
        <f t="shared" si="6"/>
        <v>199.995</v>
      </c>
      <c r="E169" s="37"/>
      <c r="F169" s="62">
        <f t="shared" si="8"/>
        <v>0</v>
      </c>
    </row>
    <row r="170" spans="1:6" s="3" customFormat="1">
      <c r="A170" s="21">
        <v>12001460</v>
      </c>
      <c r="B170" s="71" t="s">
        <v>183</v>
      </c>
      <c r="C170" s="158">
        <v>379.99</v>
      </c>
      <c r="D170" s="154">
        <f t="shared" si="6"/>
        <v>189.995</v>
      </c>
      <c r="E170" s="25"/>
      <c r="F170" s="75">
        <f t="shared" si="8"/>
        <v>0</v>
      </c>
    </row>
    <row r="171" spans="1:6" s="3" customFormat="1">
      <c r="A171" s="27">
        <v>12001490</v>
      </c>
      <c r="B171" s="76" t="s">
        <v>184</v>
      </c>
      <c r="C171" s="77">
        <v>379.99</v>
      </c>
      <c r="D171" s="30">
        <f t="shared" si="6"/>
        <v>189.995</v>
      </c>
      <c r="E171" s="31"/>
      <c r="F171" s="57">
        <f t="shared" si="8"/>
        <v>0</v>
      </c>
    </row>
    <row r="172" spans="1:6" s="3" customFormat="1">
      <c r="A172" s="27">
        <v>12001520</v>
      </c>
      <c r="B172" s="76" t="s">
        <v>185</v>
      </c>
      <c r="C172" s="77">
        <v>379.99</v>
      </c>
      <c r="D172" s="30">
        <f t="shared" si="6"/>
        <v>189.995</v>
      </c>
      <c r="E172" s="31"/>
      <c r="F172" s="78">
        <f t="shared" si="8"/>
        <v>0</v>
      </c>
    </row>
    <row r="173" spans="1:6" s="3" customFormat="1">
      <c r="A173" s="27">
        <v>12001550</v>
      </c>
      <c r="B173" s="76" t="s">
        <v>186</v>
      </c>
      <c r="C173" s="77">
        <v>379.99</v>
      </c>
      <c r="D173" s="30">
        <f t="shared" si="6"/>
        <v>189.995</v>
      </c>
      <c r="E173" s="31"/>
      <c r="F173" s="78">
        <f t="shared" si="8"/>
        <v>0</v>
      </c>
    </row>
    <row r="174" spans="1:6" s="3" customFormat="1">
      <c r="A174" s="27">
        <v>12001571</v>
      </c>
      <c r="B174" s="76" t="s">
        <v>187</v>
      </c>
      <c r="C174" s="77">
        <v>379.99</v>
      </c>
      <c r="D174" s="30">
        <f t="shared" si="6"/>
        <v>189.995</v>
      </c>
      <c r="E174" s="31"/>
      <c r="F174" s="78">
        <f t="shared" si="8"/>
        <v>0</v>
      </c>
    </row>
    <row r="175" spans="1:6" s="3" customFormat="1" ht="16.5" thickBot="1">
      <c r="A175" s="33">
        <v>12001580</v>
      </c>
      <c r="B175" s="73" t="s">
        <v>188</v>
      </c>
      <c r="C175" s="159">
        <v>379.99</v>
      </c>
      <c r="D175" s="155">
        <f t="shared" ref="D175:D191" si="9">C175*0.5</f>
        <v>189.995</v>
      </c>
      <c r="E175" s="37"/>
      <c r="F175" s="74">
        <f t="shared" si="8"/>
        <v>0</v>
      </c>
    </row>
    <row r="176" spans="1:6" s="3" customFormat="1">
      <c r="A176" s="21">
        <v>12003490</v>
      </c>
      <c r="B176" s="40" t="s">
        <v>189</v>
      </c>
      <c r="C176" s="156">
        <v>469.99</v>
      </c>
      <c r="D176" s="154">
        <f t="shared" si="9"/>
        <v>234.995</v>
      </c>
      <c r="E176" s="25"/>
      <c r="F176" s="42">
        <f t="shared" si="8"/>
        <v>0</v>
      </c>
    </row>
    <row r="177" spans="1:6" s="3" customFormat="1">
      <c r="A177" s="27">
        <v>12003520</v>
      </c>
      <c r="B177" s="43" t="s">
        <v>190</v>
      </c>
      <c r="C177" s="44">
        <v>469.99</v>
      </c>
      <c r="D177" s="30">
        <f t="shared" si="9"/>
        <v>234.995</v>
      </c>
      <c r="E177" s="31"/>
      <c r="F177" s="45">
        <f t="shared" si="8"/>
        <v>0</v>
      </c>
    </row>
    <row r="178" spans="1:6" s="3" customFormat="1">
      <c r="A178" s="27">
        <v>12003541</v>
      </c>
      <c r="B178" s="58" t="s">
        <v>191</v>
      </c>
      <c r="C178" s="59">
        <v>469.99</v>
      </c>
      <c r="D178" s="30">
        <f t="shared" si="9"/>
        <v>234.995</v>
      </c>
      <c r="E178" s="31"/>
      <c r="F178" s="60">
        <f t="shared" si="8"/>
        <v>0</v>
      </c>
    </row>
    <row r="179" spans="1:6" s="3" customFormat="1">
      <c r="A179" s="27">
        <v>12003550</v>
      </c>
      <c r="B179" s="58" t="s">
        <v>192</v>
      </c>
      <c r="C179" s="59">
        <v>469.99</v>
      </c>
      <c r="D179" s="30">
        <f t="shared" si="9"/>
        <v>234.995</v>
      </c>
      <c r="E179" s="31"/>
      <c r="F179" s="60">
        <f t="shared" si="8"/>
        <v>0</v>
      </c>
    </row>
    <row r="180" spans="1:6" s="6" customFormat="1">
      <c r="A180" s="27">
        <v>12003571</v>
      </c>
      <c r="B180" s="43" t="s">
        <v>193</v>
      </c>
      <c r="C180" s="44">
        <v>469.99</v>
      </c>
      <c r="D180" s="30">
        <f t="shared" si="9"/>
        <v>234.995</v>
      </c>
      <c r="E180" s="31"/>
      <c r="F180" s="45">
        <f t="shared" si="8"/>
        <v>0</v>
      </c>
    </row>
    <row r="181" spans="1:6">
      <c r="A181" s="27">
        <v>12003580</v>
      </c>
      <c r="B181" s="43" t="s">
        <v>194</v>
      </c>
      <c r="C181" s="44">
        <v>469.99</v>
      </c>
      <c r="D181" s="30">
        <f t="shared" si="9"/>
        <v>234.995</v>
      </c>
      <c r="E181" s="31"/>
      <c r="F181" s="45">
        <f t="shared" si="8"/>
        <v>0</v>
      </c>
    </row>
    <row r="182" spans="1:6">
      <c r="A182" s="27">
        <v>12003601</v>
      </c>
      <c r="B182" s="43" t="s">
        <v>195</v>
      </c>
      <c r="C182" s="44">
        <v>469.99</v>
      </c>
      <c r="D182" s="30">
        <f t="shared" si="9"/>
        <v>234.995</v>
      </c>
      <c r="E182" s="31"/>
      <c r="F182" s="45">
        <f t="shared" si="8"/>
        <v>0</v>
      </c>
    </row>
    <row r="183" spans="1:6">
      <c r="A183" s="27">
        <v>12003612</v>
      </c>
      <c r="B183" s="43" t="s">
        <v>196</v>
      </c>
      <c r="C183" s="44">
        <v>469.99</v>
      </c>
      <c r="D183" s="30">
        <f t="shared" si="9"/>
        <v>234.995</v>
      </c>
      <c r="E183" s="31"/>
      <c r="F183" s="45">
        <f t="shared" si="8"/>
        <v>0</v>
      </c>
    </row>
    <row r="184" spans="1:6">
      <c r="A184" s="27">
        <v>12004500</v>
      </c>
      <c r="B184" s="43" t="s">
        <v>197</v>
      </c>
      <c r="C184" s="44">
        <v>469.99</v>
      </c>
      <c r="D184" s="30">
        <f t="shared" si="9"/>
        <v>234.995</v>
      </c>
      <c r="E184" s="31"/>
      <c r="F184" s="45">
        <f t="shared" si="8"/>
        <v>0</v>
      </c>
    </row>
    <row r="185" spans="1:6">
      <c r="A185" s="27">
        <v>12004530</v>
      </c>
      <c r="B185" s="43" t="s">
        <v>198</v>
      </c>
      <c r="C185" s="44">
        <v>469.99</v>
      </c>
      <c r="D185" s="30">
        <f t="shared" si="9"/>
        <v>234.995</v>
      </c>
      <c r="E185" s="31"/>
      <c r="F185" s="45">
        <f t="shared" si="8"/>
        <v>0</v>
      </c>
    </row>
    <row r="186" spans="1:6">
      <c r="A186" s="27">
        <v>12004560</v>
      </c>
      <c r="B186" s="43" t="s">
        <v>199</v>
      </c>
      <c r="C186" s="44">
        <v>469.99</v>
      </c>
      <c r="D186" s="30">
        <f t="shared" si="9"/>
        <v>234.995</v>
      </c>
      <c r="E186" s="31"/>
      <c r="F186" s="45">
        <f t="shared" si="8"/>
        <v>0</v>
      </c>
    </row>
    <row r="187" spans="1:6">
      <c r="A187" s="27">
        <v>12004571</v>
      </c>
      <c r="B187" s="43" t="s">
        <v>200</v>
      </c>
      <c r="C187" s="44">
        <v>469.99</v>
      </c>
      <c r="D187" s="30">
        <f t="shared" si="9"/>
        <v>234.995</v>
      </c>
      <c r="E187" s="31"/>
      <c r="F187" s="45">
        <f t="shared" si="8"/>
        <v>0</v>
      </c>
    </row>
    <row r="188" spans="1:6" ht="16.5" thickBot="1">
      <c r="A188" s="33">
        <v>12004590</v>
      </c>
      <c r="B188" s="46" t="s">
        <v>201</v>
      </c>
      <c r="C188" s="157">
        <v>469.99</v>
      </c>
      <c r="D188" s="155">
        <f t="shared" si="9"/>
        <v>234.995</v>
      </c>
      <c r="E188" s="37"/>
      <c r="F188" s="48">
        <f t="shared" si="8"/>
        <v>0</v>
      </c>
    </row>
    <row r="189" spans="1:6">
      <c r="A189" s="21">
        <v>12005500</v>
      </c>
      <c r="B189" s="40" t="s">
        <v>202</v>
      </c>
      <c r="C189" s="41">
        <v>499.99</v>
      </c>
      <c r="D189" s="154">
        <f t="shared" si="9"/>
        <v>249.995</v>
      </c>
      <c r="E189" s="25"/>
      <c r="F189" s="42">
        <f t="shared" si="8"/>
        <v>0</v>
      </c>
    </row>
    <row r="190" spans="1:6">
      <c r="A190" s="27">
        <v>12005530</v>
      </c>
      <c r="B190" s="43" t="s">
        <v>203</v>
      </c>
      <c r="C190" s="44">
        <v>499.99</v>
      </c>
      <c r="D190" s="30">
        <f t="shared" si="9"/>
        <v>249.995</v>
      </c>
      <c r="E190" s="31"/>
      <c r="F190" s="45">
        <f t="shared" si="8"/>
        <v>0</v>
      </c>
    </row>
    <row r="191" spans="1:6" ht="16.5" thickBot="1">
      <c r="A191" s="79">
        <v>12005560</v>
      </c>
      <c r="B191" s="81" t="s">
        <v>204</v>
      </c>
      <c r="C191" s="82">
        <v>499.99</v>
      </c>
      <c r="D191" s="155">
        <f t="shared" si="9"/>
        <v>249.995</v>
      </c>
      <c r="E191" s="83"/>
      <c r="F191" s="84">
        <f t="shared" si="8"/>
        <v>0</v>
      </c>
    </row>
    <row r="192" spans="1:6" ht="16.5" thickBot="1">
      <c r="A192" s="13" t="s">
        <v>26</v>
      </c>
      <c r="B192" s="88" t="s">
        <v>0</v>
      </c>
      <c r="C192" s="14" t="s">
        <v>27</v>
      </c>
      <c r="D192" s="14" t="s">
        <v>28</v>
      </c>
      <c r="E192" s="14" t="s">
        <v>29</v>
      </c>
      <c r="F192" s="15" t="s">
        <v>30</v>
      </c>
    </row>
    <row r="193" spans="1:6">
      <c r="A193" s="22">
        <v>120010101</v>
      </c>
      <c r="B193" s="124" t="s">
        <v>205</v>
      </c>
      <c r="C193" s="125">
        <v>159.99</v>
      </c>
      <c r="D193" s="125">
        <f t="shared" ref="D193:D229" si="10">C193*0.5</f>
        <v>79.995000000000005</v>
      </c>
      <c r="E193" s="151"/>
      <c r="F193" s="126">
        <f t="shared" ref="F193:F201" si="11">E193*D193</f>
        <v>0</v>
      </c>
    </row>
    <row r="194" spans="1:6">
      <c r="A194" s="28">
        <v>120010102</v>
      </c>
      <c r="B194" s="127" t="s">
        <v>206</v>
      </c>
      <c r="C194" s="128">
        <v>159.99</v>
      </c>
      <c r="D194" s="128">
        <f t="shared" si="10"/>
        <v>79.995000000000005</v>
      </c>
      <c r="E194" s="152"/>
      <c r="F194" s="129">
        <f t="shared" si="11"/>
        <v>0</v>
      </c>
    </row>
    <row r="195" spans="1:6">
      <c r="A195" s="28">
        <v>120010103</v>
      </c>
      <c r="B195" s="127" t="s">
        <v>207</v>
      </c>
      <c r="C195" s="128">
        <v>159.99</v>
      </c>
      <c r="D195" s="128">
        <f t="shared" si="10"/>
        <v>79.995000000000005</v>
      </c>
      <c r="E195" s="152"/>
      <c r="F195" s="129">
        <f t="shared" si="11"/>
        <v>0</v>
      </c>
    </row>
    <row r="196" spans="1:6">
      <c r="A196" s="28">
        <v>120010201</v>
      </c>
      <c r="B196" s="127" t="s">
        <v>208</v>
      </c>
      <c r="C196" s="128">
        <v>159.99</v>
      </c>
      <c r="D196" s="128">
        <f t="shared" si="10"/>
        <v>79.995000000000005</v>
      </c>
      <c r="E196" s="152"/>
      <c r="F196" s="129">
        <f t="shared" si="11"/>
        <v>0</v>
      </c>
    </row>
    <row r="197" spans="1:6">
      <c r="A197" s="28">
        <v>120010202</v>
      </c>
      <c r="B197" s="127" t="s">
        <v>209</v>
      </c>
      <c r="C197" s="128">
        <v>159.99</v>
      </c>
      <c r="D197" s="128">
        <f t="shared" si="10"/>
        <v>79.995000000000005</v>
      </c>
      <c r="E197" s="152"/>
      <c r="F197" s="129">
        <f t="shared" si="11"/>
        <v>0</v>
      </c>
    </row>
    <row r="198" spans="1:6">
      <c r="A198" s="28">
        <v>120010203</v>
      </c>
      <c r="B198" s="127" t="s">
        <v>210</v>
      </c>
      <c r="C198" s="128">
        <v>159.99</v>
      </c>
      <c r="D198" s="128">
        <f t="shared" si="10"/>
        <v>79.995000000000005</v>
      </c>
      <c r="E198" s="152"/>
      <c r="F198" s="129">
        <f t="shared" si="11"/>
        <v>0</v>
      </c>
    </row>
    <row r="199" spans="1:6">
      <c r="A199" s="28">
        <v>120010301</v>
      </c>
      <c r="B199" s="127" t="s">
        <v>211</v>
      </c>
      <c r="C199" s="128">
        <v>159.99</v>
      </c>
      <c r="D199" s="128">
        <f t="shared" si="10"/>
        <v>79.995000000000005</v>
      </c>
      <c r="E199" s="152"/>
      <c r="F199" s="129">
        <f t="shared" si="11"/>
        <v>0</v>
      </c>
    </row>
    <row r="200" spans="1:6">
      <c r="A200" s="28">
        <v>120010302</v>
      </c>
      <c r="B200" s="127" t="s">
        <v>212</v>
      </c>
      <c r="C200" s="128">
        <v>159.99</v>
      </c>
      <c r="D200" s="128">
        <f t="shared" si="10"/>
        <v>79.995000000000005</v>
      </c>
      <c r="E200" s="152"/>
      <c r="F200" s="129">
        <f t="shared" si="11"/>
        <v>0</v>
      </c>
    </row>
    <row r="201" spans="1:6" ht="16.5" thickBot="1">
      <c r="A201" s="34">
        <v>120010303</v>
      </c>
      <c r="B201" s="130" t="s">
        <v>213</v>
      </c>
      <c r="C201" s="131">
        <v>159.99</v>
      </c>
      <c r="D201" s="131">
        <f t="shared" si="10"/>
        <v>79.995000000000005</v>
      </c>
      <c r="E201" s="153"/>
      <c r="F201" s="132">
        <f t="shared" si="11"/>
        <v>0</v>
      </c>
    </row>
    <row r="202" spans="1:6">
      <c r="A202" s="89">
        <v>120980401</v>
      </c>
      <c r="B202" s="133" t="s">
        <v>214</v>
      </c>
      <c r="C202" s="134">
        <v>199.99</v>
      </c>
      <c r="D202" s="134">
        <f t="shared" si="10"/>
        <v>99.995000000000005</v>
      </c>
      <c r="E202" s="90"/>
      <c r="F202" s="135">
        <f>E202*D202</f>
        <v>0</v>
      </c>
    </row>
    <row r="203" spans="1:6">
      <c r="A203" s="28">
        <v>120980402</v>
      </c>
      <c r="B203" s="127" t="s">
        <v>215</v>
      </c>
      <c r="C203" s="128">
        <v>199.99</v>
      </c>
      <c r="D203" s="128">
        <f t="shared" si="10"/>
        <v>99.995000000000005</v>
      </c>
      <c r="E203" s="31"/>
      <c r="F203" s="129">
        <f t="shared" ref="F203:F229" si="12">E203*D203</f>
        <v>0</v>
      </c>
    </row>
    <row r="204" spans="1:6">
      <c r="A204" s="28">
        <v>120980403</v>
      </c>
      <c r="B204" s="127" t="s">
        <v>216</v>
      </c>
      <c r="C204" s="128">
        <v>199.99</v>
      </c>
      <c r="D204" s="128">
        <f t="shared" si="10"/>
        <v>99.995000000000005</v>
      </c>
      <c r="E204" s="31"/>
      <c r="F204" s="129">
        <f t="shared" si="12"/>
        <v>0</v>
      </c>
    </row>
    <row r="205" spans="1:6">
      <c r="A205" s="28">
        <v>120980501</v>
      </c>
      <c r="B205" s="127" t="s">
        <v>217</v>
      </c>
      <c r="C205" s="128">
        <v>199.99</v>
      </c>
      <c r="D205" s="128">
        <f t="shared" si="10"/>
        <v>99.995000000000005</v>
      </c>
      <c r="E205" s="31"/>
      <c r="F205" s="129">
        <f t="shared" si="12"/>
        <v>0</v>
      </c>
    </row>
    <row r="206" spans="1:6">
      <c r="A206" s="28">
        <v>120980502</v>
      </c>
      <c r="B206" s="127" t="s">
        <v>218</v>
      </c>
      <c r="C206" s="128">
        <v>199.99</v>
      </c>
      <c r="D206" s="128">
        <f t="shared" si="10"/>
        <v>99.995000000000005</v>
      </c>
      <c r="E206" s="31"/>
      <c r="F206" s="129">
        <f t="shared" si="12"/>
        <v>0</v>
      </c>
    </row>
    <row r="207" spans="1:6">
      <c r="A207" s="28">
        <v>120980503</v>
      </c>
      <c r="B207" s="127" t="s">
        <v>219</v>
      </c>
      <c r="C207" s="128">
        <v>199.99</v>
      </c>
      <c r="D207" s="128">
        <f t="shared" si="10"/>
        <v>99.995000000000005</v>
      </c>
      <c r="E207" s="31"/>
      <c r="F207" s="129">
        <f t="shared" si="12"/>
        <v>0</v>
      </c>
    </row>
    <row r="208" spans="1:6">
      <c r="A208" s="28">
        <v>120980601</v>
      </c>
      <c r="B208" s="127" t="s">
        <v>220</v>
      </c>
      <c r="C208" s="128">
        <v>199.99</v>
      </c>
      <c r="D208" s="128">
        <f t="shared" si="10"/>
        <v>99.995000000000005</v>
      </c>
      <c r="E208" s="31"/>
      <c r="F208" s="129">
        <f t="shared" si="12"/>
        <v>0</v>
      </c>
    </row>
    <row r="209" spans="1:6">
      <c r="A209" s="28">
        <v>120980602</v>
      </c>
      <c r="B209" s="127" t="s">
        <v>221</v>
      </c>
      <c r="C209" s="128">
        <v>199.99</v>
      </c>
      <c r="D209" s="128">
        <f t="shared" si="10"/>
        <v>99.995000000000005</v>
      </c>
      <c r="E209" s="31"/>
      <c r="F209" s="129">
        <f t="shared" si="12"/>
        <v>0</v>
      </c>
    </row>
    <row r="210" spans="1:6" ht="16.5" thickBot="1">
      <c r="A210" s="34">
        <v>120980603</v>
      </c>
      <c r="B210" s="130" t="s">
        <v>222</v>
      </c>
      <c r="C210" s="131">
        <v>199.99</v>
      </c>
      <c r="D210" s="131">
        <f t="shared" si="10"/>
        <v>99.995000000000005</v>
      </c>
      <c r="E210" s="37"/>
      <c r="F210" s="132">
        <f t="shared" si="12"/>
        <v>0</v>
      </c>
    </row>
    <row r="211" spans="1:6">
      <c r="A211" s="22">
        <v>120990101</v>
      </c>
      <c r="B211" s="124" t="s">
        <v>223</v>
      </c>
      <c r="C211" s="125">
        <v>249.99</v>
      </c>
      <c r="D211" s="125">
        <f t="shared" si="10"/>
        <v>124.995</v>
      </c>
      <c r="E211" s="25"/>
      <c r="F211" s="126">
        <f t="shared" si="12"/>
        <v>0</v>
      </c>
    </row>
    <row r="212" spans="1:6">
      <c r="A212" s="28">
        <v>120990102</v>
      </c>
      <c r="B212" s="127" t="s">
        <v>224</v>
      </c>
      <c r="C212" s="128">
        <v>249.99</v>
      </c>
      <c r="D212" s="128">
        <f t="shared" si="10"/>
        <v>124.995</v>
      </c>
      <c r="E212" s="31"/>
      <c r="F212" s="129">
        <f t="shared" si="12"/>
        <v>0</v>
      </c>
    </row>
    <row r="213" spans="1:6">
      <c r="A213" s="28">
        <v>120990103</v>
      </c>
      <c r="B213" s="127" t="s">
        <v>225</v>
      </c>
      <c r="C213" s="128">
        <v>249.99</v>
      </c>
      <c r="D213" s="128">
        <f t="shared" si="10"/>
        <v>124.995</v>
      </c>
      <c r="E213" s="31"/>
      <c r="F213" s="129">
        <f t="shared" si="12"/>
        <v>0</v>
      </c>
    </row>
    <row r="214" spans="1:6">
      <c r="A214" s="28">
        <v>120990201</v>
      </c>
      <c r="B214" s="127" t="s">
        <v>226</v>
      </c>
      <c r="C214" s="128">
        <v>249.99</v>
      </c>
      <c r="D214" s="128">
        <f t="shared" si="10"/>
        <v>124.995</v>
      </c>
      <c r="E214" s="31"/>
      <c r="F214" s="129">
        <f t="shared" si="12"/>
        <v>0</v>
      </c>
    </row>
    <row r="215" spans="1:6">
      <c r="A215" s="28">
        <v>120990202</v>
      </c>
      <c r="B215" s="127" t="s">
        <v>227</v>
      </c>
      <c r="C215" s="128">
        <v>249.99</v>
      </c>
      <c r="D215" s="128">
        <f t="shared" si="10"/>
        <v>124.995</v>
      </c>
      <c r="E215" s="31"/>
      <c r="F215" s="129">
        <f t="shared" si="12"/>
        <v>0</v>
      </c>
    </row>
    <row r="216" spans="1:6">
      <c r="A216" s="28">
        <v>120990203</v>
      </c>
      <c r="B216" s="127" t="s">
        <v>228</v>
      </c>
      <c r="C216" s="128">
        <v>249.99</v>
      </c>
      <c r="D216" s="128">
        <f t="shared" si="10"/>
        <v>124.995</v>
      </c>
      <c r="E216" s="31"/>
      <c r="F216" s="129">
        <f t="shared" si="12"/>
        <v>0</v>
      </c>
    </row>
    <row r="217" spans="1:6">
      <c r="A217" s="28">
        <v>120990301</v>
      </c>
      <c r="B217" s="127" t="s">
        <v>229</v>
      </c>
      <c r="C217" s="128">
        <v>249.99</v>
      </c>
      <c r="D217" s="128">
        <f t="shared" si="10"/>
        <v>124.995</v>
      </c>
      <c r="E217" s="31"/>
      <c r="F217" s="129">
        <f t="shared" si="12"/>
        <v>0</v>
      </c>
    </row>
    <row r="218" spans="1:6">
      <c r="A218" s="28">
        <v>120990302</v>
      </c>
      <c r="B218" s="127" t="s">
        <v>230</v>
      </c>
      <c r="C218" s="128">
        <v>249.99</v>
      </c>
      <c r="D218" s="128">
        <f t="shared" si="10"/>
        <v>124.995</v>
      </c>
      <c r="E218" s="31"/>
      <c r="F218" s="129">
        <f t="shared" si="12"/>
        <v>0</v>
      </c>
    </row>
    <row r="219" spans="1:6" ht="16.5" thickBot="1">
      <c r="A219" s="80">
        <v>120990303</v>
      </c>
      <c r="B219" s="136" t="s">
        <v>231</v>
      </c>
      <c r="C219" s="137">
        <v>249.99</v>
      </c>
      <c r="D219" s="137">
        <f t="shared" si="10"/>
        <v>124.995</v>
      </c>
      <c r="E219" s="83"/>
      <c r="F219" s="138">
        <f t="shared" si="12"/>
        <v>0</v>
      </c>
    </row>
    <row r="220" spans="1:6">
      <c r="A220" s="22">
        <v>120020101</v>
      </c>
      <c r="B220" s="124" t="s">
        <v>232</v>
      </c>
      <c r="C220" s="125">
        <v>159.99</v>
      </c>
      <c r="D220" s="125">
        <f t="shared" si="10"/>
        <v>79.995000000000005</v>
      </c>
      <c r="E220" s="151"/>
      <c r="F220" s="126">
        <f t="shared" si="12"/>
        <v>0</v>
      </c>
    </row>
    <row r="221" spans="1:6">
      <c r="A221" s="28">
        <v>120020102</v>
      </c>
      <c r="B221" s="127" t="s">
        <v>233</v>
      </c>
      <c r="C221" s="128">
        <v>159.99</v>
      </c>
      <c r="D221" s="128">
        <f t="shared" si="10"/>
        <v>79.995000000000005</v>
      </c>
      <c r="E221" s="152"/>
      <c r="F221" s="129">
        <f t="shared" si="12"/>
        <v>0</v>
      </c>
    </row>
    <row r="222" spans="1:6">
      <c r="A222" s="28">
        <v>120020201</v>
      </c>
      <c r="B222" s="127" t="s">
        <v>234</v>
      </c>
      <c r="C222" s="128">
        <v>159.99</v>
      </c>
      <c r="D222" s="128">
        <f t="shared" si="10"/>
        <v>79.995000000000005</v>
      </c>
      <c r="E222" s="152"/>
      <c r="F222" s="129">
        <f t="shared" si="12"/>
        <v>0</v>
      </c>
    </row>
    <row r="223" spans="1:6" ht="16.5" thickBot="1">
      <c r="A223" s="34">
        <v>120020202</v>
      </c>
      <c r="B223" s="139" t="s">
        <v>235</v>
      </c>
      <c r="C223" s="131">
        <v>159.99</v>
      </c>
      <c r="D223" s="131">
        <f t="shared" si="10"/>
        <v>79.995000000000005</v>
      </c>
      <c r="E223" s="153"/>
      <c r="F223" s="132">
        <f t="shared" si="12"/>
        <v>0</v>
      </c>
    </row>
    <row r="224" spans="1:6">
      <c r="A224" s="89">
        <v>120960901</v>
      </c>
      <c r="B224" s="133" t="s">
        <v>236</v>
      </c>
      <c r="C224" s="134">
        <v>199.99</v>
      </c>
      <c r="D224" s="134">
        <f t="shared" si="10"/>
        <v>99.995000000000005</v>
      </c>
      <c r="E224" s="90"/>
      <c r="F224" s="135">
        <f t="shared" si="12"/>
        <v>0</v>
      </c>
    </row>
    <row r="225" spans="1:6">
      <c r="A225" s="28">
        <v>120960902</v>
      </c>
      <c r="B225" s="127" t="s">
        <v>237</v>
      </c>
      <c r="C225" s="128">
        <v>199.99</v>
      </c>
      <c r="D225" s="128">
        <f t="shared" si="10"/>
        <v>99.995000000000005</v>
      </c>
      <c r="E225" s="31"/>
      <c r="F225" s="129">
        <f t="shared" si="12"/>
        <v>0</v>
      </c>
    </row>
    <row r="226" spans="1:6">
      <c r="A226" s="28">
        <v>120961001</v>
      </c>
      <c r="B226" s="127" t="s">
        <v>238</v>
      </c>
      <c r="C226" s="128">
        <v>199.99</v>
      </c>
      <c r="D226" s="128">
        <f t="shared" si="10"/>
        <v>99.995000000000005</v>
      </c>
      <c r="E226" s="31"/>
      <c r="F226" s="129">
        <f t="shared" si="12"/>
        <v>0</v>
      </c>
    </row>
    <row r="227" spans="1:6">
      <c r="A227" s="28">
        <v>120961002</v>
      </c>
      <c r="B227" s="127" t="s">
        <v>239</v>
      </c>
      <c r="C227" s="128">
        <v>199.99</v>
      </c>
      <c r="D227" s="128">
        <f t="shared" si="10"/>
        <v>99.995000000000005</v>
      </c>
      <c r="E227" s="31"/>
      <c r="F227" s="129">
        <f t="shared" si="12"/>
        <v>0</v>
      </c>
    </row>
    <row r="228" spans="1:6">
      <c r="A228" s="28">
        <v>120961101</v>
      </c>
      <c r="B228" s="127" t="s">
        <v>240</v>
      </c>
      <c r="C228" s="128">
        <v>199.99</v>
      </c>
      <c r="D228" s="128">
        <f t="shared" si="10"/>
        <v>99.995000000000005</v>
      </c>
      <c r="E228" s="31"/>
      <c r="F228" s="129">
        <f t="shared" si="12"/>
        <v>0</v>
      </c>
    </row>
    <row r="229" spans="1:6" ht="16.5" thickBot="1">
      <c r="A229" s="34">
        <v>120961102</v>
      </c>
      <c r="B229" s="130" t="s">
        <v>241</v>
      </c>
      <c r="C229" s="131">
        <v>199.99</v>
      </c>
      <c r="D229" s="131">
        <f t="shared" si="10"/>
        <v>99.995000000000005</v>
      </c>
      <c r="E229" s="37"/>
      <c r="F229" s="132">
        <f t="shared" si="12"/>
        <v>0</v>
      </c>
    </row>
    <row r="230" spans="1:6" ht="16.5" thickBot="1">
      <c r="A230" s="140"/>
      <c r="B230" s="141"/>
      <c r="C230" s="142"/>
      <c r="D230" s="143"/>
      <c r="E230" s="148">
        <f>SUM(E15:E229)</f>
        <v>1</v>
      </c>
      <c r="F230" s="149">
        <f>SUM(F15:F229)</f>
        <v>374.995</v>
      </c>
    </row>
    <row r="231" spans="1:6" ht="16.5" thickBot="1">
      <c r="A231" s="140"/>
      <c r="B231" s="141"/>
      <c r="C231" s="142"/>
      <c r="D231" s="143"/>
      <c r="E231" s="140"/>
      <c r="F231" s="140"/>
    </row>
    <row r="232" spans="1:6" ht="16.5" thickBot="1">
      <c r="A232" s="92" t="s">
        <v>26</v>
      </c>
      <c r="B232" s="19" t="s">
        <v>0</v>
      </c>
      <c r="C232" s="19" t="s">
        <v>27</v>
      </c>
      <c r="D232" s="19" t="s">
        <v>28</v>
      </c>
      <c r="E232" s="19" t="s">
        <v>29</v>
      </c>
      <c r="F232" s="93" t="s">
        <v>30</v>
      </c>
    </row>
    <row r="233" spans="1:6" ht="16.5" thickBot="1">
      <c r="A233" s="34">
        <v>119000100</v>
      </c>
      <c r="B233" s="139" t="s">
        <v>242</v>
      </c>
      <c r="C233" s="131">
        <v>199.99</v>
      </c>
      <c r="D233" s="131">
        <f>C233*0.5</f>
        <v>99.995000000000005</v>
      </c>
      <c r="E233" s="37">
        <v>1</v>
      </c>
      <c r="F233" s="132">
        <f t="shared" ref="F233" si="13">E233*D233</f>
        <v>99.995000000000005</v>
      </c>
    </row>
    <row r="234" spans="1:6" ht="16.5" thickBot="1">
      <c r="A234" s="140"/>
      <c r="B234" s="141"/>
      <c r="C234" s="142"/>
      <c r="D234" s="143"/>
      <c r="E234" s="91">
        <f>SUM(E233)</f>
        <v>1</v>
      </c>
      <c r="F234" s="147">
        <f>SUM(F233)</f>
        <v>99.995000000000005</v>
      </c>
    </row>
    <row r="235" spans="1:6">
      <c r="A235" s="85"/>
      <c r="B235" s="85"/>
      <c r="C235" s="86"/>
      <c r="D235" s="87"/>
    </row>
    <row r="236" spans="1:6">
      <c r="A236" s="85"/>
      <c r="B236" s="85"/>
      <c r="C236" s="86"/>
      <c r="D236" s="87"/>
    </row>
    <row r="237" spans="1:6">
      <c r="A237" s="85"/>
      <c r="B237" s="85"/>
      <c r="C237" s="86"/>
      <c r="D237" s="87"/>
    </row>
    <row r="238" spans="1:6">
      <c r="A238" s="85"/>
      <c r="B238" s="85"/>
      <c r="C238" s="86"/>
      <c r="D238" s="87"/>
    </row>
    <row r="239" spans="1:6">
      <c r="A239" s="85"/>
      <c r="B239" s="85"/>
      <c r="C239" s="86"/>
      <c r="D239" s="87"/>
    </row>
    <row r="240" spans="1:6">
      <c r="A240" s="85"/>
      <c r="B240" s="85"/>
      <c r="C240" s="86"/>
      <c r="D240" s="87"/>
    </row>
    <row r="241" spans="1:6">
      <c r="A241" s="85"/>
      <c r="B241" s="85"/>
      <c r="C241" s="86"/>
      <c r="D241" s="87"/>
    </row>
    <row r="242" spans="1:6">
      <c r="A242" s="85"/>
      <c r="B242" s="85"/>
      <c r="C242" s="86"/>
      <c r="D242" s="87"/>
    </row>
    <row r="243" spans="1:6">
      <c r="A243" s="85"/>
      <c r="B243" s="85"/>
      <c r="C243" s="86"/>
      <c r="D243" s="87"/>
    </row>
    <row r="244" spans="1:6">
      <c r="A244" s="85"/>
      <c r="B244" s="85"/>
      <c r="C244" s="86"/>
      <c r="D244" s="87"/>
    </row>
    <row r="245" spans="1:6">
      <c r="A245" s="85"/>
      <c r="B245" s="85"/>
      <c r="C245" s="86"/>
      <c r="D245" s="87"/>
    </row>
    <row r="246" spans="1:6">
      <c r="A246" s="85"/>
      <c r="B246" s="85"/>
      <c r="C246" s="86"/>
      <c r="D246" s="87"/>
    </row>
    <row r="247" spans="1:6">
      <c r="A247" s="85"/>
      <c r="B247" s="85"/>
      <c r="C247" s="86"/>
      <c r="D247" s="87"/>
    </row>
    <row r="248" spans="1:6">
      <c r="A248" s="85"/>
      <c r="B248" s="85"/>
      <c r="C248" s="86"/>
      <c r="D248" s="87"/>
      <c r="E248" s="87"/>
    </row>
    <row r="249" spans="1:6">
      <c r="A249" s="85"/>
      <c r="B249" s="85"/>
      <c r="C249" s="86"/>
      <c r="D249" s="87"/>
      <c r="E249" s="87"/>
    </row>
    <row r="250" spans="1:6">
      <c r="A250" s="85"/>
      <c r="B250" s="85"/>
      <c r="C250" s="86"/>
      <c r="D250" s="87"/>
      <c r="E250" s="87"/>
    </row>
    <row r="251" spans="1:6">
      <c r="A251" s="85"/>
      <c r="B251" s="85"/>
      <c r="C251" s="86"/>
      <c r="D251" s="87"/>
      <c r="E251" s="87"/>
    </row>
    <row r="252" spans="1:6">
      <c r="A252" s="85"/>
      <c r="B252" s="85"/>
      <c r="C252" s="86"/>
      <c r="D252" s="87"/>
      <c r="E252" s="87"/>
    </row>
    <row r="253" spans="1:6">
      <c r="A253" s="85"/>
      <c r="B253" s="85"/>
      <c r="C253" s="86"/>
      <c r="D253" s="87"/>
      <c r="E253" s="87"/>
    </row>
    <row r="254" spans="1:6">
      <c r="A254" s="85"/>
      <c r="B254" s="85"/>
      <c r="C254" s="86"/>
      <c r="D254" s="87"/>
      <c r="E254" s="87"/>
    </row>
    <row r="255" spans="1:6">
      <c r="A255" s="85"/>
      <c r="B255" s="85"/>
      <c r="C255" s="86"/>
      <c r="D255" s="86"/>
      <c r="E255" s="87"/>
      <c r="F255" s="87"/>
    </row>
  </sheetData>
  <mergeCells count="1">
    <mergeCell ref="A7:E7"/>
  </mergeCells>
  <phoneticPr fontId="9" type="noConversion"/>
  <pageMargins left="0.7" right="0.7" top="0.75" bottom="0.75" header="0.3" footer="0.3"/>
  <pageSetup scale="90" fitToHeight="3" orientation="portrait" horizontalDpi="0" verticalDpi="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>
      <selection activeCell="Z18" sqref="Z18"/>
    </sheetView>
  </sheetViews>
  <sheetFormatPr defaultRowHeight="15.7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W o r k b o o k S t a t e   x m l n s : i = " h t t p : / / w w w . w 3 . o r g / 2 0 0 1 / X M L S c h e m a - i n s t a n c e "   x m l n s = " h t t p : / / s c h e m a s . m i c r o s o f t . c o m / P o w e r B I A d d I n " > < L a s t P r o v i d e d R a n g e N a m e I d > 0 < / L a s t P r o v i d e d R a n g e N a m e I d > < L a s t U s e d G r o u p O b j e c t I d > < / L a s t U s e d G r o u p O b j e c t I d > < T i l e s L i s t > < T i l e s / > < / T i l e s L i s t > < / W o r k b o o k S t a t e > 
</file>

<file path=customXml/itemProps1.xml><?xml version="1.0" encoding="utf-8"?>
<ds:datastoreItem xmlns:ds="http://schemas.openxmlformats.org/officeDocument/2006/customXml" ds:itemID="{3090E62A-6B38-4839-9E82-404EB467A2CF}">
  <ds:schemaRefs>
    <ds:schemaRef ds:uri="http://schemas.microsoft.com/PowerBIAdd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Pro Info Sheet</vt:lpstr>
      <vt:lpstr>ARBOR KEY SHOP BOARDS 2020</vt:lpstr>
      <vt:lpstr>Product Photos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Lee</cp:lastModifiedBy>
  <cp:lastPrinted>2017-01-22T18:19:50Z</cp:lastPrinted>
  <dcterms:created xsi:type="dcterms:W3CDTF">2016-09-01T18:06:26Z</dcterms:created>
  <dcterms:modified xsi:type="dcterms:W3CDTF">2019-10-03T16:45:15Z</dcterms:modified>
</cp:coreProperties>
</file>